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965" windowWidth="15120" windowHeight="6150"/>
  </bookViews>
  <sheets>
    <sheet name="Реестр" sheetId="3" r:id="rId1"/>
    <sheet name="Показатели" sheetId="4" state="hidden" r:id="rId2"/>
    <sheet name="Мониторинг_слайд" sheetId="5" state="hidden" r:id="rId3"/>
  </sheets>
  <externalReferences>
    <externalReference r:id="rId4"/>
    <externalReference r:id="rId5"/>
  </externalReferences>
  <definedNames>
    <definedName name="_xlnm.Print_Area" localSheetId="0">Реестр!$C$1:$O$1012</definedName>
  </definedNames>
  <calcPr calcId="162913"/>
</workbook>
</file>

<file path=xl/calcChain.xml><?xml version="1.0" encoding="utf-8"?>
<calcChain xmlns="http://schemas.openxmlformats.org/spreadsheetml/2006/main">
  <c r="F622" i="3" l="1"/>
  <c r="L622" i="3"/>
  <c r="F623" i="3"/>
  <c r="L623" i="3"/>
  <c r="F624" i="3"/>
  <c r="L624" i="3"/>
  <c r="H592" i="5" l="1"/>
  <c r="H498" i="5"/>
  <c r="J381" i="5"/>
  <c r="J340" i="5"/>
  <c r="H955" i="5"/>
  <c r="H954" i="5"/>
  <c r="H953" i="5"/>
  <c r="H952" i="5"/>
  <c r="H951" i="5"/>
  <c r="H950" i="5"/>
  <c r="H949" i="5"/>
  <c r="H948" i="5"/>
  <c r="H947" i="5"/>
  <c r="H946" i="5"/>
  <c r="H945" i="5"/>
  <c r="H944" i="5"/>
  <c r="H943" i="5"/>
  <c r="H942" i="5"/>
  <c r="H941" i="5"/>
  <c r="H940" i="5"/>
  <c r="H939" i="5"/>
  <c r="H938" i="5"/>
  <c r="H937" i="5"/>
  <c r="H936" i="5"/>
  <c r="H935" i="5"/>
  <c r="H934" i="5"/>
  <c r="H933" i="5"/>
  <c r="H932" i="5"/>
  <c r="H931" i="5"/>
  <c r="H930" i="5"/>
  <c r="H929" i="5"/>
  <c r="H928" i="5"/>
  <c r="H927" i="5"/>
  <c r="H926" i="5"/>
  <c r="H925" i="5"/>
  <c r="H922" i="5"/>
  <c r="H956" i="5" s="1"/>
  <c r="H918" i="5"/>
  <c r="H917" i="5"/>
  <c r="H916" i="5"/>
  <c r="H915" i="5"/>
  <c r="H911" i="5"/>
  <c r="H910" i="5"/>
  <c r="H909" i="5"/>
  <c r="H908" i="5"/>
  <c r="H907" i="5"/>
  <c r="H906" i="5"/>
  <c r="H905" i="5"/>
  <c r="H904" i="5"/>
  <c r="H903" i="5"/>
  <c r="H902" i="5"/>
  <c r="H901" i="5"/>
  <c r="H900" i="5"/>
  <c r="H899" i="5"/>
  <c r="H898" i="5"/>
  <c r="H897" i="5"/>
  <c r="H896" i="5"/>
  <c r="H895" i="5"/>
  <c r="H894" i="5"/>
  <c r="H893" i="5"/>
  <c r="H891" i="5"/>
  <c r="H890" i="5"/>
  <c r="H889" i="5"/>
  <c r="H888" i="5"/>
  <c r="H887" i="5"/>
  <c r="H886" i="5"/>
  <c r="H885" i="5"/>
  <c r="H884" i="5"/>
  <c r="H883" i="5"/>
  <c r="H882" i="5"/>
  <c r="H881" i="5"/>
  <c r="H880" i="5"/>
  <c r="H879" i="5"/>
  <c r="H878" i="5"/>
  <c r="H877" i="5"/>
  <c r="H874" i="5"/>
  <c r="H873" i="5"/>
  <c r="H872" i="5"/>
  <c r="H871" i="5"/>
  <c r="H870" i="5"/>
  <c r="H869" i="5"/>
  <c r="H868" i="5"/>
  <c r="H867" i="5"/>
  <c r="H866" i="5"/>
  <c r="H865" i="5"/>
  <c r="H864" i="5"/>
  <c r="H862" i="5"/>
  <c r="H861" i="5"/>
  <c r="H860" i="5"/>
  <c r="H859" i="5"/>
  <c r="H858" i="5"/>
  <c r="H857" i="5"/>
  <c r="H856" i="5"/>
  <c r="H855" i="5"/>
  <c r="H854" i="5"/>
  <c r="H853" i="5"/>
  <c r="H852" i="5"/>
  <c r="H851" i="5"/>
  <c r="H850" i="5"/>
  <c r="H849" i="5"/>
  <c r="H848" i="5"/>
  <c r="H847" i="5"/>
  <c r="H846" i="5"/>
  <c r="H845" i="5"/>
  <c r="H844" i="5"/>
  <c r="H843" i="5"/>
  <c r="H842" i="5"/>
  <c r="H841" i="5"/>
  <c r="H840" i="5"/>
  <c r="H839" i="5"/>
  <c r="H834" i="5"/>
  <c r="H833" i="5"/>
  <c r="H832" i="5"/>
  <c r="H831" i="5"/>
  <c r="H830" i="5"/>
  <c r="H829" i="5"/>
  <c r="H828" i="5"/>
  <c r="H827" i="5"/>
  <c r="H826" i="5"/>
  <c r="H825" i="5"/>
  <c r="H824" i="5"/>
  <c r="H823" i="5"/>
  <c r="H822" i="5"/>
  <c r="H821" i="5"/>
  <c r="H820" i="5"/>
  <c r="H819" i="5"/>
  <c r="H818" i="5"/>
  <c r="H817" i="5"/>
  <c r="H816" i="5"/>
  <c r="H815" i="5"/>
  <c r="H814" i="5"/>
  <c r="H813" i="5"/>
  <c r="H812" i="5"/>
  <c r="H811" i="5"/>
  <c r="H810" i="5"/>
  <c r="H809" i="5"/>
  <c r="H808" i="5"/>
  <c r="H807" i="5"/>
  <c r="H806" i="5"/>
  <c r="H805" i="5"/>
  <c r="H804" i="5"/>
  <c r="H803" i="5"/>
  <c r="H802" i="5"/>
  <c r="H801" i="5"/>
  <c r="H800" i="5"/>
  <c r="H798" i="5"/>
  <c r="H797" i="5"/>
  <c r="H796" i="5"/>
  <c r="H795" i="5"/>
  <c r="H794" i="5"/>
  <c r="H787" i="5"/>
  <c r="H786" i="5"/>
  <c r="H785" i="5"/>
  <c r="H784" i="5"/>
  <c r="H783" i="5"/>
  <c r="H782" i="5"/>
  <c r="H781" i="5"/>
  <c r="H780" i="5"/>
  <c r="H779" i="5"/>
  <c r="H778" i="5"/>
  <c r="H777" i="5"/>
  <c r="H776" i="5"/>
  <c r="H767" i="5"/>
  <c r="H766" i="5"/>
  <c r="H765" i="5"/>
  <c r="H764" i="5"/>
  <c r="H763" i="5"/>
  <c r="H762" i="5"/>
  <c r="H759" i="5"/>
  <c r="H758" i="5"/>
  <c r="H757" i="5"/>
  <c r="H756" i="5"/>
  <c r="H755" i="5"/>
  <c r="H754" i="5"/>
  <c r="H753" i="5"/>
  <c r="H752" i="5"/>
  <c r="H751" i="5"/>
  <c r="H750" i="5"/>
  <c r="H749" i="5"/>
  <c r="H748" i="5"/>
  <c r="H747" i="5"/>
  <c r="H746" i="5"/>
  <c r="H745" i="5"/>
  <c r="H744" i="5"/>
  <c r="H743" i="5"/>
  <c r="H742" i="5"/>
  <c r="H741" i="5"/>
  <c r="H740" i="5"/>
  <c r="H734" i="5"/>
  <c r="H733" i="5"/>
  <c r="H732" i="5"/>
  <c r="H731" i="5"/>
  <c r="H730" i="5"/>
  <c r="H729" i="5"/>
  <c r="H728" i="5"/>
  <c r="H727" i="5"/>
  <c r="H726" i="5"/>
  <c r="H725" i="5"/>
  <c r="H724" i="5"/>
  <c r="H723" i="5"/>
  <c r="H722" i="5"/>
  <c r="H721" i="5"/>
  <c r="H720" i="5"/>
  <c r="H719" i="5"/>
  <c r="H718" i="5"/>
  <c r="H717" i="5"/>
  <c r="H716" i="5"/>
  <c r="H715" i="5"/>
  <c r="H704" i="5"/>
  <c r="H703" i="5"/>
  <c r="H702" i="5"/>
  <c r="H701" i="5"/>
  <c r="H700" i="5"/>
  <c r="H699" i="5"/>
  <c r="H698" i="5"/>
  <c r="H697" i="5"/>
  <c r="H696" i="5"/>
  <c r="H695" i="5"/>
  <c r="H694" i="5"/>
  <c r="H693" i="5"/>
  <c r="H692" i="5"/>
  <c r="H691" i="5"/>
  <c r="H690" i="5"/>
  <c r="H689" i="5"/>
  <c r="H688" i="5"/>
  <c r="H687" i="5"/>
  <c r="H686" i="5"/>
  <c r="H685" i="5"/>
  <c r="H684" i="5"/>
  <c r="H683" i="5"/>
  <c r="H682" i="5"/>
  <c r="H680" i="5"/>
  <c r="H676" i="5"/>
  <c r="H675" i="5"/>
  <c r="H674" i="5"/>
  <c r="H673" i="5"/>
  <c r="H672" i="5"/>
  <c r="H671" i="5"/>
  <c r="H670" i="5"/>
  <c r="H669" i="5"/>
  <c r="H668" i="5"/>
  <c r="H667" i="5"/>
  <c r="H666" i="5"/>
  <c r="H665" i="5"/>
  <c r="H664" i="5"/>
  <c r="H663" i="5"/>
  <c r="H662" i="5"/>
  <c r="H661" i="5"/>
  <c r="H660" i="5"/>
  <c r="H659" i="5"/>
  <c r="H658" i="5"/>
  <c r="H657" i="5"/>
  <c r="H656" i="5"/>
  <c r="H655" i="5"/>
  <c r="H654" i="5"/>
  <c r="H653" i="5"/>
  <c r="H652" i="5"/>
  <c r="H651" i="5"/>
  <c r="H650" i="5"/>
  <c r="H649" i="5"/>
  <c r="H648" i="5"/>
  <c r="H647" i="5"/>
  <c r="H646" i="5"/>
  <c r="H645" i="5"/>
  <c r="H644" i="5"/>
  <c r="H643" i="5"/>
  <c r="H642" i="5"/>
  <c r="H641" i="5"/>
  <c r="H640" i="5"/>
  <c r="H637" i="5"/>
  <c r="H636" i="5"/>
  <c r="H635" i="5"/>
  <c r="H634" i="5"/>
  <c r="H633" i="5"/>
  <c r="H632" i="5"/>
  <c r="H631" i="5"/>
  <c r="H630" i="5"/>
  <c r="H629" i="5"/>
  <c r="H628" i="5"/>
  <c r="H627" i="5"/>
  <c r="H626" i="5"/>
  <c r="H625" i="5"/>
  <c r="H624" i="5"/>
  <c r="H623" i="5"/>
  <c r="H622" i="5"/>
  <c r="H621" i="5"/>
  <c r="H620" i="5"/>
  <c r="H619" i="5"/>
  <c r="H618" i="5"/>
  <c r="H617" i="5"/>
  <c r="H616" i="5"/>
  <c r="H615" i="5"/>
  <c r="H614" i="5"/>
  <c r="H613" i="5"/>
  <c r="H612" i="5"/>
  <c r="H611" i="5"/>
  <c r="H610" i="5"/>
  <c r="H609" i="5"/>
  <c r="H608" i="5"/>
  <c r="H607" i="5"/>
  <c r="H606" i="5"/>
  <c r="H603" i="5"/>
  <c r="H602" i="5"/>
  <c r="J601" i="5"/>
  <c r="I601" i="5" s="1"/>
  <c r="H601" i="5" s="1"/>
  <c r="J600" i="5"/>
  <c r="I600" i="5" s="1"/>
  <c r="H600" i="5" s="1"/>
  <c r="H599" i="5"/>
  <c r="H597" i="5"/>
  <c r="J596" i="5"/>
  <c r="I596" i="5" s="1"/>
  <c r="H596" i="5" s="1"/>
  <c r="J595" i="5"/>
  <c r="I595" i="5" s="1"/>
  <c r="H595" i="5" s="1"/>
  <c r="J594" i="5"/>
  <c r="I594" i="5" s="1"/>
  <c r="H594" i="5" s="1"/>
  <c r="H578" i="5"/>
  <c r="H577" i="5"/>
  <c r="H576" i="5"/>
  <c r="H575" i="5"/>
  <c r="H574" i="5"/>
  <c r="H573" i="5"/>
  <c r="H572" i="5"/>
  <c r="H571" i="5"/>
  <c r="H570" i="5"/>
  <c r="H569" i="5"/>
  <c r="H568" i="5"/>
  <c r="H567" i="5"/>
  <c r="H566" i="5"/>
  <c r="H565" i="5"/>
  <c r="H564" i="5"/>
  <c r="H563" i="5"/>
  <c r="H562" i="5"/>
  <c r="H561" i="5"/>
  <c r="H560" i="5"/>
  <c r="H559" i="5"/>
  <c r="H558" i="5"/>
  <c r="H557" i="5"/>
  <c r="H556" i="5"/>
  <c r="H555" i="5"/>
  <c r="H554" i="5"/>
  <c r="H553" i="5"/>
  <c r="H552" i="5"/>
  <c r="H551" i="5"/>
  <c r="H550" i="5"/>
  <c r="H549" i="5"/>
  <c r="H546" i="5"/>
  <c r="H545" i="5"/>
  <c r="H544" i="5"/>
  <c r="H543" i="5"/>
  <c r="H542" i="5"/>
  <c r="H541" i="5"/>
  <c r="H540" i="5"/>
  <c r="H539" i="5"/>
  <c r="H538" i="5"/>
  <c r="H537" i="5"/>
  <c r="H536" i="5"/>
  <c r="H535" i="5"/>
  <c r="H534" i="5"/>
  <c r="H533" i="5"/>
  <c r="H532" i="5"/>
  <c r="H531" i="5"/>
  <c r="H530" i="5"/>
  <c r="H529" i="5"/>
  <c r="H528" i="5"/>
  <c r="H527" i="5"/>
  <c r="H526" i="5"/>
  <c r="H525" i="5"/>
  <c r="H524" i="5"/>
  <c r="H522" i="5"/>
  <c r="H521" i="5"/>
  <c r="H520" i="5"/>
  <c r="H519" i="5"/>
  <c r="H518" i="5"/>
  <c r="H517" i="5"/>
  <c r="H516" i="5"/>
  <c r="H515" i="5"/>
  <c r="H514" i="5"/>
  <c r="H513" i="5"/>
  <c r="H512" i="5"/>
  <c r="H511" i="5"/>
  <c r="H510" i="5"/>
  <c r="H509" i="5"/>
  <c r="H508" i="5"/>
  <c r="H507" i="5"/>
  <c r="H506" i="5"/>
  <c r="H505" i="5"/>
  <c r="H504" i="5"/>
  <c r="H503" i="5"/>
  <c r="H502" i="5"/>
  <c r="H501" i="5"/>
  <c r="H500" i="5"/>
  <c r="H497" i="5"/>
  <c r="H496" i="5"/>
  <c r="H495" i="5"/>
  <c r="H494" i="5"/>
  <c r="H493" i="5"/>
  <c r="H492" i="5"/>
  <c r="H491" i="5"/>
  <c r="H490" i="5"/>
  <c r="H489" i="5"/>
  <c r="H488" i="5"/>
  <c r="H487" i="5"/>
  <c r="H486" i="5"/>
  <c r="H485" i="5"/>
  <c r="H484" i="5"/>
  <c r="H483" i="5"/>
  <c r="H482" i="5"/>
  <c r="H481" i="5"/>
  <c r="H480" i="5"/>
  <c r="H479" i="5"/>
  <c r="H478" i="5"/>
  <c r="H477" i="5"/>
  <c r="H476" i="5"/>
  <c r="H475" i="5"/>
  <c r="H474" i="5"/>
  <c r="H473" i="5"/>
  <c r="H472" i="5"/>
  <c r="H471" i="5"/>
  <c r="H470" i="5"/>
  <c r="H468" i="5"/>
  <c r="H467" i="5"/>
  <c r="H466" i="5"/>
  <c r="H459" i="5"/>
  <c r="H458" i="5"/>
  <c r="H457" i="5"/>
  <c r="H456" i="5"/>
  <c r="H455" i="5"/>
  <c r="H454" i="5"/>
  <c r="H453" i="5"/>
  <c r="H452" i="5"/>
  <c r="H451" i="5"/>
  <c r="H450" i="5"/>
  <c r="H449" i="5"/>
  <c r="H448" i="5"/>
  <c r="H447" i="5"/>
  <c r="H446" i="5"/>
  <c r="H445" i="5"/>
  <c r="H444" i="5"/>
  <c r="H443" i="5"/>
  <c r="H441" i="5"/>
  <c r="H440" i="5"/>
  <c r="H439" i="5"/>
  <c r="H438" i="5"/>
  <c r="H437" i="5"/>
  <c r="H436" i="5"/>
  <c r="H435" i="5"/>
  <c r="H434" i="5"/>
  <c r="H433" i="5"/>
  <c r="H432" i="5"/>
  <c r="H431" i="5"/>
  <c r="H430" i="5"/>
  <c r="H429" i="5"/>
  <c r="H428" i="5"/>
  <c r="H425" i="5"/>
  <c r="H424" i="5"/>
  <c r="H423" i="5"/>
  <c r="H422" i="5"/>
  <c r="H421" i="5"/>
  <c r="H420" i="5"/>
  <c r="H419" i="5"/>
  <c r="H418" i="5"/>
  <c r="H417" i="5"/>
  <c r="H416" i="5"/>
  <c r="H415" i="5"/>
  <c r="H414" i="5"/>
  <c r="H413" i="5"/>
  <c r="H412" i="5"/>
  <c r="H411" i="5"/>
  <c r="H410" i="5"/>
  <c r="H426" i="5" s="1"/>
  <c r="H406" i="5"/>
  <c r="H405" i="5"/>
  <c r="H404" i="5"/>
  <c r="H403" i="5"/>
  <c r="H402" i="5"/>
  <c r="H401" i="5"/>
  <c r="H400" i="5"/>
  <c r="H399" i="5"/>
  <c r="H398" i="5"/>
  <c r="H397" i="5"/>
  <c r="H396" i="5"/>
  <c r="H395" i="5"/>
  <c r="H394" i="5"/>
  <c r="H393" i="5"/>
  <c r="H392" i="5"/>
  <c r="H391" i="5"/>
  <c r="H390" i="5"/>
  <c r="H389" i="5"/>
  <c r="H388" i="5"/>
  <c r="H387" i="5"/>
  <c r="H386" i="5"/>
  <c r="H385" i="5"/>
  <c r="H384" i="5"/>
  <c r="H383" i="5"/>
  <c r="H380" i="5"/>
  <c r="H379" i="5"/>
  <c r="H378" i="5"/>
  <c r="H377" i="5"/>
  <c r="H376" i="5"/>
  <c r="H375" i="5"/>
  <c r="H374" i="5"/>
  <c r="H373" i="5"/>
  <c r="H372" i="5"/>
  <c r="H371" i="5"/>
  <c r="H370" i="5"/>
  <c r="H369" i="5"/>
  <c r="H368" i="5"/>
  <c r="H367" i="5"/>
  <c r="H366" i="5"/>
  <c r="H365" i="5"/>
  <c r="H364" i="5"/>
  <c r="H363" i="5"/>
  <c r="H362" i="5"/>
  <c r="H361" i="5"/>
  <c r="H360" i="5"/>
  <c r="H359" i="5"/>
  <c r="H358" i="5"/>
  <c r="H357" i="5"/>
  <c r="H356" i="5"/>
  <c r="H355" i="5"/>
  <c r="H354" i="5"/>
  <c r="H353" i="5"/>
  <c r="H352" i="5"/>
  <c r="H351" i="5"/>
  <c r="H350" i="5"/>
  <c r="J348" i="5"/>
  <c r="H339" i="5"/>
  <c r="H338" i="5"/>
  <c r="H337" i="5"/>
  <c r="H336" i="5"/>
  <c r="H335" i="5"/>
  <c r="H334" i="5"/>
  <c r="H333" i="5"/>
  <c r="H332" i="5"/>
  <c r="H331" i="5"/>
  <c r="H330" i="5"/>
  <c r="H329" i="5"/>
  <c r="H328" i="5"/>
  <c r="H327" i="5"/>
  <c r="H326" i="5"/>
  <c r="H325" i="5"/>
  <c r="H324" i="5"/>
  <c r="H323" i="5"/>
  <c r="H322" i="5"/>
  <c r="H321" i="5"/>
  <c r="H320" i="5"/>
  <c r="H319" i="5"/>
  <c r="H305" i="5"/>
  <c r="H304" i="5"/>
  <c r="H303" i="5"/>
  <c r="H302" i="5"/>
  <c r="H301" i="5"/>
  <c r="H300" i="5"/>
  <c r="H299" i="5"/>
  <c r="H298" i="5"/>
  <c r="H297" i="5"/>
  <c r="H293" i="5"/>
  <c r="H292" i="5"/>
  <c r="H291" i="5"/>
  <c r="H290" i="5"/>
  <c r="H289" i="5"/>
  <c r="H288" i="5"/>
  <c r="H287" i="5"/>
  <c r="H286" i="5"/>
  <c r="H285" i="5"/>
  <c r="H284" i="5"/>
  <c r="H283" i="5"/>
  <c r="H282" i="5"/>
  <c r="H281" i="5"/>
  <c r="J306" i="5" s="1"/>
  <c r="H270" i="5"/>
  <c r="H269" i="5"/>
  <c r="H268" i="5"/>
  <c r="H267" i="5"/>
  <c r="H266" i="5"/>
  <c r="H265" i="5"/>
  <c r="H264" i="5"/>
  <c r="H263" i="5"/>
  <c r="H262" i="5"/>
  <c r="H261" i="5"/>
  <c r="H260" i="5"/>
  <c r="H259" i="5"/>
  <c r="H258" i="5"/>
  <c r="H257" i="5"/>
  <c r="H256" i="5"/>
  <c r="H255" i="5"/>
  <c r="H254" i="5"/>
  <c r="H253" i="5"/>
  <c r="H252" i="5"/>
  <c r="H251" i="5"/>
  <c r="H250" i="5"/>
  <c r="H249" i="5"/>
  <c r="H248" i="5"/>
  <c r="H247" i="5"/>
  <c r="H246" i="5"/>
  <c r="H245" i="5"/>
  <c r="H244" i="5"/>
  <c r="H243" i="5"/>
  <c r="H242" i="5"/>
  <c r="H241" i="5"/>
  <c r="H240" i="5"/>
  <c r="H239" i="5"/>
  <c r="H238" i="5"/>
  <c r="H237" i="5"/>
  <c r="H236" i="5"/>
  <c r="H235" i="5"/>
  <c r="H234" i="5"/>
  <c r="H233" i="5"/>
  <c r="H232" i="5"/>
  <c r="H231" i="5"/>
  <c r="H230" i="5"/>
  <c r="H229" i="5"/>
  <c r="H228" i="5"/>
  <c r="H227" i="5"/>
  <c r="H226" i="5"/>
  <c r="H225" i="5"/>
  <c r="H224" i="5"/>
  <c r="H223" i="5"/>
  <c r="H222" i="5"/>
  <c r="H221" i="5"/>
  <c r="H220" i="5"/>
  <c r="H219" i="5"/>
  <c r="H218" i="5"/>
  <c r="H217" i="5"/>
  <c r="H216" i="5"/>
  <c r="H215" i="5"/>
  <c r="H214" i="5"/>
  <c r="H213" i="5"/>
  <c r="H212" i="5"/>
  <c r="H211" i="5"/>
  <c r="H210" i="5"/>
  <c r="H209" i="5"/>
  <c r="H208" i="5"/>
  <c r="H207" i="5"/>
  <c r="H206" i="5"/>
  <c r="H205" i="5"/>
  <c r="H204" i="5"/>
  <c r="H203" i="5" s="1"/>
  <c r="H202" i="5"/>
  <c r="H201" i="5"/>
  <c r="H200" i="5"/>
  <c r="H199" i="5"/>
  <c r="H198" i="5"/>
  <c r="H197" i="5"/>
  <c r="H196" i="5"/>
  <c r="H195" i="5"/>
  <c r="H194" i="5"/>
  <c r="H193" i="5"/>
  <c r="H192" i="5"/>
  <c r="H191" i="5"/>
  <c r="H190" i="5"/>
  <c r="H189" i="5"/>
  <c r="H188" i="5"/>
  <c r="H187" i="5"/>
  <c r="H186" i="5"/>
  <c r="H185" i="5"/>
  <c r="H184" i="5"/>
  <c r="H183" i="5"/>
  <c r="H182" i="5"/>
  <c r="H181" i="5"/>
  <c r="H180" i="5"/>
  <c r="H179" i="5"/>
  <c r="H178" i="5"/>
  <c r="H177" i="5"/>
  <c r="H176" i="5"/>
  <c r="H175" i="5"/>
  <c r="H174" i="5"/>
  <c r="H173" i="5"/>
  <c r="H172" i="5"/>
  <c r="H171" i="5"/>
  <c r="H170" i="5"/>
  <c r="H169" i="5"/>
  <c r="H168" i="5"/>
  <c r="H167" i="5"/>
  <c r="H166" i="5"/>
  <c r="H165" i="5"/>
  <c r="H164" i="5"/>
  <c r="H163" i="5"/>
  <c r="H162" i="5"/>
  <c r="H161" i="5"/>
  <c r="H160" i="5"/>
  <c r="H159" i="5"/>
  <c r="H158" i="5"/>
  <c r="H157" i="5"/>
  <c r="H156" i="5"/>
  <c r="H155" i="5"/>
  <c r="H154" i="5"/>
  <c r="H153" i="5"/>
  <c r="H152" i="5"/>
  <c r="H151" i="5"/>
  <c r="H150" i="5"/>
  <c r="H149" i="5"/>
  <c r="H148" i="5"/>
  <c r="H147" i="5"/>
  <c r="H146" i="5"/>
  <c r="H145" i="5"/>
  <c r="H144" i="5"/>
  <c r="H143" i="5"/>
  <c r="H142" i="5"/>
  <c r="H141" i="5"/>
  <c r="H140" i="5"/>
  <c r="H139" i="5"/>
  <c r="H138" i="5"/>
  <c r="H137" i="5"/>
  <c r="H136" i="5"/>
  <c r="H135" i="5"/>
  <c r="H134" i="5"/>
  <c r="H133" i="5"/>
  <c r="H132" i="5"/>
  <c r="H131" i="5"/>
  <c r="H130" i="5"/>
  <c r="H129" i="5"/>
  <c r="H128" i="5"/>
  <c r="H127" i="5"/>
  <c r="H126" i="5"/>
  <c r="H125" i="5"/>
  <c r="H124" i="5"/>
  <c r="H123" i="5"/>
  <c r="H122" i="5"/>
  <c r="H121" i="5"/>
  <c r="H120" i="5"/>
  <c r="H119" i="5"/>
  <c r="H118" i="5"/>
  <c r="H117" i="5"/>
  <c r="H116" i="5"/>
  <c r="H115" i="5"/>
  <c r="H114" i="5"/>
  <c r="H113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29" i="5"/>
  <c r="H28" i="5"/>
  <c r="H26" i="5"/>
  <c r="H23" i="5"/>
  <c r="H21" i="5"/>
  <c r="H20" i="5"/>
  <c r="H19" i="5"/>
  <c r="J271" i="5" l="1"/>
  <c r="H547" i="5"/>
  <c r="H760" i="5"/>
  <c r="H407" i="5"/>
  <c r="H835" i="5"/>
  <c r="H638" i="5"/>
  <c r="J307" i="5"/>
  <c r="H958" i="5" l="1"/>
  <c r="H454" i="4" l="1"/>
  <c r="I454" i="4"/>
  <c r="J454" i="4"/>
  <c r="K454" i="4"/>
  <c r="L454" i="4"/>
  <c r="M454" i="4"/>
  <c r="P454" i="4"/>
  <c r="Q454" i="4"/>
  <c r="R454" i="4"/>
  <c r="S454" i="4"/>
  <c r="H455" i="4"/>
  <c r="I455" i="4"/>
  <c r="J455" i="4"/>
  <c r="K455" i="4"/>
  <c r="L455" i="4"/>
  <c r="M455" i="4"/>
  <c r="P455" i="4"/>
  <c r="Q455" i="4"/>
  <c r="R455" i="4"/>
  <c r="S455" i="4"/>
  <c r="H456" i="4"/>
  <c r="I456" i="4"/>
  <c r="J456" i="4"/>
  <c r="K456" i="4"/>
  <c r="L456" i="4"/>
  <c r="M456" i="4"/>
  <c r="P456" i="4"/>
  <c r="Q456" i="4"/>
  <c r="R456" i="4"/>
  <c r="S456" i="4"/>
  <c r="H457" i="4"/>
  <c r="I457" i="4"/>
  <c r="J457" i="4"/>
  <c r="K457" i="4"/>
  <c r="L457" i="4"/>
  <c r="M457" i="4"/>
  <c r="P457" i="4"/>
  <c r="Q457" i="4"/>
  <c r="R457" i="4"/>
  <c r="S457" i="4"/>
  <c r="H458" i="4"/>
  <c r="I458" i="4"/>
  <c r="J458" i="4"/>
  <c r="K458" i="4"/>
  <c r="L458" i="4"/>
  <c r="M458" i="4"/>
  <c r="P458" i="4"/>
  <c r="Q458" i="4"/>
  <c r="R458" i="4"/>
  <c r="S458" i="4"/>
  <c r="H459" i="4"/>
  <c r="I459" i="4"/>
  <c r="J459" i="4"/>
  <c r="K459" i="4"/>
  <c r="L459" i="4"/>
  <c r="M459" i="4"/>
  <c r="P459" i="4"/>
  <c r="Q459" i="4"/>
  <c r="R459" i="4"/>
  <c r="S459" i="4"/>
  <c r="H460" i="4"/>
  <c r="I460" i="4"/>
  <c r="J460" i="4"/>
  <c r="K460" i="4"/>
  <c r="L460" i="4"/>
  <c r="M460" i="4"/>
  <c r="P460" i="4"/>
  <c r="Q460" i="4"/>
  <c r="R460" i="4"/>
  <c r="S460" i="4"/>
  <c r="H461" i="4"/>
  <c r="I461" i="4"/>
  <c r="J461" i="4"/>
  <c r="K461" i="4"/>
  <c r="L461" i="4"/>
  <c r="M461" i="4"/>
  <c r="P461" i="4"/>
  <c r="Q461" i="4"/>
  <c r="R461" i="4"/>
  <c r="S461" i="4"/>
  <c r="H462" i="4"/>
  <c r="I462" i="4"/>
  <c r="J462" i="4"/>
  <c r="K462" i="4"/>
  <c r="L462" i="4"/>
  <c r="M462" i="4"/>
  <c r="P462" i="4"/>
  <c r="Q462" i="4"/>
  <c r="R462" i="4"/>
  <c r="S462" i="4"/>
  <c r="C224" i="4" l="1"/>
  <c r="C225" i="4"/>
  <c r="C226" i="4"/>
  <c r="C48" i="4" l="1"/>
  <c r="C49" i="4"/>
  <c r="C50" i="4"/>
  <c r="C51" i="4"/>
  <c r="C52" i="4"/>
  <c r="C54" i="4"/>
  <c r="C55" i="4"/>
  <c r="C56" i="4"/>
  <c r="C57" i="4"/>
  <c r="C338" i="4" l="1"/>
  <c r="C339" i="4"/>
  <c r="C340" i="4"/>
  <c r="C336" i="4"/>
  <c r="C337" i="4"/>
  <c r="C334" i="4"/>
  <c r="C335" i="4"/>
  <c r="C332" i="4"/>
  <c r="C333" i="4"/>
  <c r="C330" i="4"/>
  <c r="C331" i="4"/>
  <c r="K10" i="4" l="1"/>
  <c r="J10" i="4"/>
  <c r="K9" i="4"/>
  <c r="J9" i="4"/>
</calcChain>
</file>

<file path=xl/sharedStrings.xml><?xml version="1.0" encoding="utf-8"?>
<sst xmlns="http://schemas.openxmlformats.org/spreadsheetml/2006/main" count="6851" uniqueCount="1765">
  <si>
    <t>№
п/п</t>
  </si>
  <si>
    <t>Наименование организации*</t>
  </si>
  <si>
    <t>Численность 
работников, чел.</t>
  </si>
  <si>
    <t>Среднегодовая 
стоимость фондов, 
тыс. руб.</t>
  </si>
  <si>
    <t>Прибыль (убыток),
тыс. руб.</t>
  </si>
  <si>
    <t xml:space="preserve">Общая величина годового оборота рынка в стоимостном выражении, тыс. руб.
</t>
  </si>
  <si>
    <t>Общая величина выручки, тыс. руб.</t>
  </si>
  <si>
    <t>Наименование рынка на котором осуществляется деятельность</t>
  </si>
  <si>
    <t>** заполняется по основному виду продукции (работ, услуг)</t>
  </si>
  <si>
    <t xml:space="preserve">      Приложение  № 2</t>
  </si>
  <si>
    <t>2015 г.</t>
  </si>
  <si>
    <t>2016 г.</t>
  </si>
  <si>
    <t xml:space="preserve">Реестр хозяйствующих субъектов, доля участия муниципального образования в которых составляет 50 и более процентов    </t>
  </si>
  <si>
    <t>Всего</t>
  </si>
  <si>
    <t>из областного бюджета</t>
  </si>
  <si>
    <t>из муниципального бюджета</t>
  </si>
  <si>
    <t xml:space="preserve"> том числе</t>
  </si>
  <si>
    <t>* за исключением предприятий, осуществляющих деятельность в сферах, связанных с обеспечением обороны и безопасности государства, а также включенных в перечень стратегических предприятий</t>
  </si>
  <si>
    <t>муниципальные районы</t>
  </si>
  <si>
    <t>Наименование городских округов и муниципальных районов Рязанской области</t>
  </si>
  <si>
    <t>городские округа</t>
  </si>
  <si>
    <t>Ряжский</t>
  </si>
  <si>
    <t>Доля участия муниципального образования, %</t>
  </si>
  <si>
    <t>прием коммунальных платежей от населения</t>
  </si>
  <si>
    <r>
      <rPr>
        <sz val="12"/>
        <color rgb="FF000000"/>
        <rFont val="Times New Roman"/>
        <family val="1"/>
        <charset val="204"/>
      </rPr>
      <t xml:space="preserve">Общая величина годового оборота рынка в натуральном выражении**
</t>
    </r>
    <r>
      <rPr>
        <sz val="9"/>
        <color rgb="FF000000"/>
        <rFont val="Times New Roman"/>
        <family val="1"/>
        <charset val="204"/>
      </rPr>
      <t xml:space="preserve"> (в соответствующих единицах измерения)</t>
    </r>
  </si>
  <si>
    <r>
      <rPr>
        <sz val="12"/>
        <color rgb="FF000000"/>
        <rFont val="Times New Roman"/>
        <family val="1"/>
        <charset val="204"/>
      </rPr>
      <t xml:space="preserve">Объем реализации продукции (работ, услуг) в натуральном выражении**
</t>
    </r>
    <r>
      <rPr>
        <sz val="9"/>
        <color rgb="FF000000"/>
        <rFont val="Times New Roman"/>
        <family val="1"/>
        <charset val="204"/>
      </rPr>
      <t>(в соответствующих единицах измерениях)</t>
    </r>
  </si>
  <si>
    <t>МКП «Теплотехника»</t>
  </si>
  <si>
    <t>МУП «Ряжский РКЦ»</t>
  </si>
  <si>
    <t xml:space="preserve">Показатели деятельности хозяйствующих субъектов, доля участия муниципального образования в которых составляет 50 и более процентов  </t>
  </si>
  <si>
    <t xml:space="preserve"> </t>
  </si>
  <si>
    <t>в натуральном выражении</t>
  </si>
  <si>
    <t>в стоимостном выражении</t>
  </si>
  <si>
    <r>
      <rPr>
        <sz val="12"/>
        <color theme="1"/>
        <rFont val="Times New Roman"/>
        <family val="1"/>
        <charset val="204"/>
      </rPr>
      <t>Доля рынка, 
занимаемого организацией</t>
    </r>
    <r>
      <rPr>
        <sz val="9"/>
        <color theme="1"/>
        <rFont val="Times New Roman"/>
        <family val="1"/>
        <charset val="204"/>
      </rPr>
      <t>, %</t>
    </r>
  </si>
  <si>
    <t>Объем  финансирования в 2016 году, тыс. руб.</t>
  </si>
  <si>
    <t>отопление, ГВС</t>
  </si>
  <si>
    <t>Старожиловский</t>
  </si>
  <si>
    <t>Кадомский</t>
  </si>
  <si>
    <t>МКП «Теплотехника № 2»</t>
  </si>
  <si>
    <t>Рязанский</t>
  </si>
  <si>
    <t>ОАО «Рязанский свинокомплекс»</t>
  </si>
  <si>
    <t>-</t>
  </si>
  <si>
    <t>Касимовский</t>
  </si>
  <si>
    <t>МУП ЖКС с.Подлипки</t>
  </si>
  <si>
    <t xml:space="preserve">МУП ЖКХ «Сынтул»                                      </t>
  </si>
  <si>
    <t>г. Сасово</t>
  </si>
  <si>
    <t>МУП "ЖКХ Тепловодоканал-С г.Сасово"</t>
  </si>
  <si>
    <t>МУП "Сасовоэнергосбыт"</t>
  </si>
  <si>
    <t>МП "Сасовский хлебокомбинат" г. Сасово</t>
  </si>
  <si>
    <t>МП "Сасовская Аптека № 179"</t>
  </si>
  <si>
    <t>МУП ЖКХ "Заокское"</t>
  </si>
  <si>
    <t>водоснабжение</t>
  </si>
  <si>
    <t>МУП ЖКХ "Быт"</t>
  </si>
  <si>
    <t>МУП ЖКХ "Заборьевское"</t>
  </si>
  <si>
    <t>МУП ЖКХ "Горизонт"</t>
  </si>
  <si>
    <t>МУП ЖКХ "Варские"</t>
  </si>
  <si>
    <t>МУП ЖКХ Турлатово"</t>
  </si>
  <si>
    <t> МП БОН «Ритуал»</t>
  </si>
  <si>
    <t>г. Касимов</t>
  </si>
  <si>
    <t>организания похорон</t>
  </si>
  <si>
    <t>торговля сопутствующими товарами</t>
  </si>
  <si>
    <t>МП «Касимовский комбинат торгово-бытового обслуживания»</t>
  </si>
  <si>
    <t xml:space="preserve">торговля </t>
  </si>
  <si>
    <t>рынок образовательных услуг</t>
  </si>
  <si>
    <t>МБУК «Касимовский историко-культурный музей-заповедник»</t>
  </si>
  <si>
    <t>МБУК «Центральная библиотека им. Л.А. Малюгина»</t>
  </si>
  <si>
    <t>МП БОН "Ритуал"</t>
  </si>
  <si>
    <t>МП «Касимовский КТБО»</t>
  </si>
  <si>
    <t>22644 </t>
  </si>
  <si>
    <t> 2838,8</t>
  </si>
  <si>
    <t>2655,2 </t>
  </si>
  <si>
    <t>г. Скопин</t>
  </si>
  <si>
    <t>рынок бытовых услуг</t>
  </si>
  <si>
    <t>рынок услуг в сфере холодного водоснабжения и водоотведения</t>
  </si>
  <si>
    <t>рынок услуг по вывозу и утилизации жидких бытовых отходов (сточных вод)</t>
  </si>
  <si>
    <t>рынок услуг по сбору, транспортированию и накоплению  ТБО</t>
  </si>
  <si>
    <t>МУП "Спасская районная аптека № 52"</t>
  </si>
  <si>
    <t>Спасский</t>
  </si>
  <si>
    <t>г. Рязань</t>
  </si>
  <si>
    <t>водоотведение</t>
  </si>
  <si>
    <t>благоустройство</t>
  </si>
  <si>
    <t>вывоз ТБО</t>
  </si>
  <si>
    <t>обслуживание жилищного фонда</t>
  </si>
  <si>
    <t>Ухоловский</t>
  </si>
  <si>
    <t>рынок услуг дошкольного образования</t>
  </si>
  <si>
    <t>Чучковский</t>
  </si>
  <si>
    <t>рынок услуг теплоснабжения</t>
  </si>
  <si>
    <t>МДОУ Чучковский детский сад №1</t>
  </si>
  <si>
    <t>МДОУ Чучковский детский сад №2</t>
  </si>
  <si>
    <t>МДОУ Пертовский детский сад</t>
  </si>
  <si>
    <t>МДОУ Аладьинский детский сад</t>
  </si>
  <si>
    <t>МДОУ Авангардский детский сад</t>
  </si>
  <si>
    <t>рынок услуг дополнительного образования детей</t>
  </si>
  <si>
    <t>рынок услуг в сфере культуры</t>
  </si>
  <si>
    <t>Шиловский</t>
  </si>
  <si>
    <t>Шиловское МУПТЭС</t>
  </si>
  <si>
    <t>теплоснабжение</t>
  </si>
  <si>
    <t>Лесновское МУПЖКХ</t>
  </si>
  <si>
    <t>МДОУ детский сад № 1</t>
  </si>
  <si>
    <t>МДОУ детский сад № 2</t>
  </si>
  <si>
    <t>МДОУ детский сад № 4</t>
  </si>
  <si>
    <t>МДОУ Ерахтурский детский сад</t>
  </si>
  <si>
    <t>МДОУ Инякинский детский сад</t>
  </si>
  <si>
    <t xml:space="preserve">МДОУ Мосоловский детский сад </t>
  </si>
  <si>
    <t>МДОУ Нармушадский детский сад</t>
  </si>
  <si>
    <t>МДОУ Лесновский детский сад</t>
  </si>
  <si>
    <t>МБУК «Историко-краеведческий центр»</t>
  </si>
  <si>
    <t>МБУ ДО «Детская школа искусств»</t>
  </si>
  <si>
    <t>МУК «Центральная библиотека МО - Кадомский муниципальный район Рязанской области»</t>
  </si>
  <si>
    <t>МУ «Кадомский районный Дом культуры»</t>
  </si>
  <si>
    <t>МДОУ детский сад № 5 «Ладушки»</t>
  </si>
  <si>
    <t>МДОУ детский сад № 3 «Радуга»</t>
  </si>
  <si>
    <t>МПЖКХ «Ерахтур»</t>
  </si>
  <si>
    <t>МОУ «Назаровская школа»</t>
  </si>
  <si>
    <t>МОУ «Аладьинская школа»</t>
  </si>
  <si>
    <t>МОУ «Пертовская школа»</t>
  </si>
  <si>
    <t>МОУ «Чучковская средняя школа»</t>
  </si>
  <si>
    <t>МБУ ДО «Чучковская детская музыкальная школа"</t>
  </si>
  <si>
    <t>МБУ ДО «Чучковский детско-юношеская спортивная школа»</t>
  </si>
  <si>
    <t>МОУ ДО «Чучковский Дом творчества»</t>
  </si>
  <si>
    <t>МКП «ЖКХ Чучковское»</t>
  </si>
  <si>
    <t>МП «ЖКУ № 22»</t>
  </si>
  <si>
    <t>МП «Водоканал г. Рязани»</t>
  </si>
  <si>
    <t xml:space="preserve">МП «Аварийно-ремонтная служба» </t>
  </si>
  <si>
    <t>МУК «Шиловский районный Дворец культуры»</t>
  </si>
  <si>
    <t>МДОУ Кадомский детский сад            № 3 «Яблонька»</t>
  </si>
  <si>
    <t xml:space="preserve">Ермишинский </t>
  </si>
  <si>
    <t>МУП «Ермишинская районная аптека № 70»</t>
  </si>
  <si>
    <t>Ермишинское МУП «Нефтепродукт»</t>
  </si>
  <si>
    <t>МУП «Управляющая жилищная компания»</t>
  </si>
  <si>
    <t>рынок услуг по монтажу электрического инженерного оборудования зданий и сооружений</t>
  </si>
  <si>
    <t>рынок услуг, связанных с использованием вычислительной техники и информационных технологий</t>
  </si>
  <si>
    <t>рынок услуг по вывозу ТБО</t>
  </si>
  <si>
    <t>рынок жилищных услуг</t>
  </si>
  <si>
    <t>МУК «Ермишинский межпоселенческий Дом культуры»</t>
  </si>
  <si>
    <t>МУК «Центральная районная библиотека»</t>
  </si>
  <si>
    <t>МУДО «Детская школа искусств»</t>
  </si>
  <si>
    <t xml:space="preserve">МУК «Царевский центральный Дом культуры» </t>
  </si>
  <si>
    <t>МУК «Азеевский центральный Дом культуры»</t>
  </si>
  <si>
    <t>МУК «Нарминский центральный Дом культуры»</t>
  </si>
  <si>
    <t>МУК «Спас-Раменский центральный Дом культуры»</t>
  </si>
  <si>
    <t>МУК «Турмадеевский центральный Дом культуры»</t>
  </si>
  <si>
    <t>МОУ «Ермишинская средняя школа»</t>
  </si>
  <si>
    <t>МОУ «Азеевская средняя школа»</t>
  </si>
  <si>
    <t>МОУ «Нарминская средняя школа»</t>
  </si>
  <si>
    <t>МОУ «Савватемская средняя школа»</t>
  </si>
  <si>
    <t>МДОУ Ермишинский детский сад № 2</t>
  </si>
  <si>
    <t>МДОУ Ермишинский детский сад № 3</t>
  </si>
  <si>
    <t>МДОУ Надежкинский детский сад</t>
  </si>
  <si>
    <t>Шацкий</t>
  </si>
  <si>
    <t>МОУ Шацкая средняя школа</t>
  </si>
  <si>
    <t>МУП «Скопинбытсервис»</t>
  </si>
  <si>
    <t>МП г. Рязани «Кустовой вычислительный центр»</t>
  </si>
  <si>
    <t>МП «ЖКУ №22»</t>
  </si>
  <si>
    <t>МУП Скопинбытсервис»</t>
  </si>
  <si>
    <t>МКП «Скопинские тепловые сети»</t>
  </si>
  <si>
    <t>МУП «Скопинский комплекс водных систем»</t>
  </si>
  <si>
    <t>МУП «Скопинский РКЦ»</t>
  </si>
  <si>
    <t>МУП  «ТРК -"Верда»</t>
  </si>
  <si>
    <t>МУП «Благоустройство»</t>
  </si>
  <si>
    <t>МБДОУ «Детский сад № 1 «Светлячок»</t>
  </si>
  <si>
    <t>МБДОУ Детский сад № 1 «Светлячок»</t>
  </si>
  <si>
    <t>МБДОУ Детский сад № 2</t>
  </si>
  <si>
    <t>МБДОУ Детский сад № 4 «Улыбка»</t>
  </si>
  <si>
    <t>МБДОУ Детский сад № 5 «Пчелка»</t>
  </si>
  <si>
    <t>МБДОУ Детский сад № 6 «Родничок»</t>
  </si>
  <si>
    <t>МБДОУ Детский сад № 8 «Чебурашка»</t>
  </si>
  <si>
    <t>МБДОУ Детский сад № 9 «Боровичок»</t>
  </si>
  <si>
    <t>МБДОУ Детский сад № 10 «Луч»</t>
  </si>
  <si>
    <t>МБДОУ Детский сад «Заречный»</t>
  </si>
  <si>
    <t>МБДОУ Детский сад «Колокольчик»</t>
  </si>
  <si>
    <t>МБОУ ДО «Дом детского творчества»</t>
  </si>
  <si>
    <t xml:space="preserve">МБУ «Городской стадион «Труд» </t>
  </si>
  <si>
    <t>МБУК «Дом культуры мкр.Заречный г.Скопина»</t>
  </si>
  <si>
    <t>МБУК «Дворец культуры                  им. В.И.Ленина»</t>
  </si>
  <si>
    <t>МБУК «Скопинский краеведческий музей»</t>
  </si>
  <si>
    <t>Захаровский</t>
  </si>
  <si>
    <t>МОУ «Захаровская средняя образовательная школа № 1»</t>
  </si>
  <si>
    <t>МОУ «Захаровская средняя образовательная школа № 2»</t>
  </si>
  <si>
    <t>МОУ «Безлыченская  средняя образовательная школа»</t>
  </si>
  <si>
    <t>МОУ «Большекоровинская средняя образовательная школа»</t>
  </si>
  <si>
    <t>МОУ ДОД «Дом детского творчества»</t>
  </si>
  <si>
    <t xml:space="preserve">МОУ ДОД «Детско-юношеская спортивная школа» </t>
  </si>
  <si>
    <t xml:space="preserve">рынок дополнительного образования </t>
  </si>
  <si>
    <t>МБУДО «Захаровская детская школа искусств»</t>
  </si>
  <si>
    <t>МБУК «Центральный Дом культуры Захаровского муниципального района»</t>
  </si>
  <si>
    <t xml:space="preserve">МБУК «Захаровский Краеведческий музей» </t>
  </si>
  <si>
    <t>МДОУ Кадомский детский сад         № 2</t>
  </si>
  <si>
    <t>МБУ ДО «ЧДЮСШ»</t>
  </si>
  <si>
    <t>МБУ ДО «Чучковская детская музыкальная школа»</t>
  </si>
  <si>
    <t>МУП «Скопинский расчетно-кассовый центр»</t>
  </si>
  <si>
    <t>МОУ Казачинская средняя школа</t>
  </si>
  <si>
    <t>МОУ Лесно-Конобеевская средняя школа</t>
  </si>
  <si>
    <t>МОУ Чернослободская общеобразовательная школа</t>
  </si>
  <si>
    <t>МОУ Важновская средняя школа</t>
  </si>
  <si>
    <t>МОУ Лесно-Полянская средняя школа</t>
  </si>
  <si>
    <t>МОУ Польно-Ялтуновская средняя школа</t>
  </si>
  <si>
    <t>МОУ ДОД «Шацкий Дом детского творчества»</t>
  </si>
  <si>
    <t>МБУК «Муниципальный культурный центр»</t>
  </si>
  <si>
    <t>МБУК «Межпоселенческая библиотека»</t>
  </si>
  <si>
    <t>МБУК «Историко культурный центр»</t>
  </si>
  <si>
    <t>МБУК «Казачий центр»</t>
  </si>
  <si>
    <t>МБУК «Желанновский краеведческий музей»</t>
  </si>
  <si>
    <t>МБУК «Детская школа искусств»</t>
  </si>
  <si>
    <t>МП ЖКХ «Кермисинское»</t>
  </si>
  <si>
    <t>МКП ЖКХ «Казачинское»</t>
  </si>
  <si>
    <t>МУП ЖКХ «Сельское»</t>
  </si>
  <si>
    <t>МБУК «Кермисинский сельский Дом культуры»</t>
  </si>
  <si>
    <t>МБУК «Ольховский сельский Дом культуры»</t>
  </si>
  <si>
    <t>МБУК «Агишевский сельский Дом культуры»</t>
  </si>
  <si>
    <t>МБУ Шацкий ФСК «Импульс»</t>
  </si>
  <si>
    <t>рынок услуг в сфере физической культуры и спорта</t>
  </si>
  <si>
    <t>МУП ЖКС с. Подлипки</t>
  </si>
  <si>
    <t>рынок по разведению с/х птицы</t>
  </si>
  <si>
    <t>МОУ «Гиблицкая средняя общеобразовательная школа»</t>
  </si>
  <si>
    <t>МУП «Касимовская инкубаторно-птицеводческая станция»</t>
  </si>
  <si>
    <t>МОУ «Гусевская средняя общеобразовательная школа»</t>
  </si>
  <si>
    <t>МОУ «Елатомская средняя общеобразовательная школа»</t>
  </si>
  <si>
    <t>МОУ «Крутоярская  средняя общеобразовательная школа»</t>
  </si>
  <si>
    <t>МОУ «Лашманская средняя общеобразовательная школа»</t>
  </si>
  <si>
    <t>МОУ «Новодеревенская средняя общеобразовательная школа»</t>
  </si>
  <si>
    <t>МОУ «Сынтульская средняя общеобразовательная школа»</t>
  </si>
  <si>
    <t>МОУ «Торбаевская средняя общеобразовательная школа»</t>
  </si>
  <si>
    <t>МОУ «Шостьенская средняя общеобразовательная школа»</t>
  </si>
  <si>
    <t>МУ ДО «Районный центр дополнительного образования»</t>
  </si>
  <si>
    <t>МУК «Центральная районная межпоселенческая библиотека Касимовского муниципального района»</t>
  </si>
  <si>
    <t>МУК «Межпоселенческий организационно-методический центр Касимовского района»</t>
  </si>
  <si>
    <t>МУК «Гусевское клубное объединение»</t>
  </si>
  <si>
    <t>МУК «Елатомский краеведческий музей»</t>
  </si>
  <si>
    <t>МБУ ДО «Елатомская детская школа исскуств»</t>
  </si>
  <si>
    <t>МБУ ДО «ДЮСШ Касимовского района»</t>
  </si>
  <si>
    <t>Клепиковский</t>
  </si>
  <si>
    <t xml:space="preserve">МОУ «Клепиковская средняя общеобразовательная школа № 1» </t>
  </si>
  <si>
    <t>МОУ «Тумская средняя общеобразовательная школа № 3»</t>
  </si>
  <si>
    <t>МОУ «Тумская средняя общеобразовательная школа № 46»</t>
  </si>
  <si>
    <t>МОУ «Болоньская средняя общеобразовательная школа»</t>
  </si>
  <si>
    <t>МОУ «Екшурская средняя общеобразовательная школа»</t>
  </si>
  <si>
    <t>МОУ «Волчковскаясредняя общеобразовательная школа»</t>
  </si>
  <si>
    <t>МОУ «Волчковская средняя общеобразовательная школа»</t>
  </si>
  <si>
    <t>МОУ «Криушиская средняя общеобразовательная школа»</t>
  </si>
  <si>
    <t>МОУ «Колесниковская средняя общеобразовательная школа»</t>
  </si>
  <si>
    <t>МДОУ «Детский сад № 2»</t>
  </si>
  <si>
    <t>МДОУ «Детский сад № 3»</t>
  </si>
  <si>
    <t>МДОУ «Детский сад № 146»</t>
  </si>
  <si>
    <t>МДОУ «Детский сад «Огонек»</t>
  </si>
  <si>
    <t>МДОУ «Криушинский детский сад»</t>
  </si>
  <si>
    <t>МБУ ДО «Клепиковский Дом творчества»</t>
  </si>
  <si>
    <t>МБУ ДО «Тумский Дом творчества»</t>
  </si>
  <si>
    <t>МУК «Районный Дом культуры»</t>
  </si>
  <si>
    <t>МУК «Центральная библиотека»</t>
  </si>
  <si>
    <t>МБУДО «Клепиковская детская школа искусств»</t>
  </si>
  <si>
    <t>МБУДО «Тумская детская музыкальная школа»</t>
  </si>
  <si>
    <t>МБУ «ФОКОТ «ОЛИМП»</t>
  </si>
  <si>
    <t>МКП «Клепиковская районная аптека»</t>
  </si>
  <si>
    <t>МДОУ Лесновская средняя общеобразовательная школа</t>
  </si>
  <si>
    <t>МДОУ Мосоловскаясредняя общеобразовательная школа</t>
  </si>
  <si>
    <t>МДОУ Ерахтурская средняя общеобразовательная школа</t>
  </si>
  <si>
    <t>МДОУ Инякинскаясредняя общеобразовательная школа</t>
  </si>
  <si>
    <t>МДОУ Борковская средняя общеобразовательная школа</t>
  </si>
  <si>
    <t xml:space="preserve">МДОУ Шиловская средняя общеобразовательная школа №3 </t>
  </si>
  <si>
    <t xml:space="preserve">МДОУ Шиловская средняя общеобразовательная школа №1 </t>
  </si>
  <si>
    <t>МДОУ Санская основная общеобразовательная школа</t>
  </si>
  <si>
    <t xml:space="preserve">МБУДО «Шиловский районный Дом детского творчества» </t>
  </si>
  <si>
    <t xml:space="preserve">МБУДО «Лесновский Дом детского творчества» </t>
  </si>
  <si>
    <t>МБУДО «Шиловская детская школа искусств»</t>
  </si>
  <si>
    <t>МБУДО «Лесновская детская школа искусств «Парус»</t>
  </si>
  <si>
    <t>МБУДО «Ерахтурская детская музыкальная школа»</t>
  </si>
  <si>
    <t>МУК «Шиловский районный краеведческий музей муниципального образования - Шиловский муниципальный район»</t>
  </si>
  <si>
    <t>МУК «Шиловский районный этнокультурный центр «Заряна»</t>
  </si>
  <si>
    <t>МУК «Шиловская межпоселенческая библиотека им.Гумилёва муниципального образования - Шиловский муниципальный район»</t>
  </si>
  <si>
    <t>рынок услуг водоснабжения</t>
  </si>
  <si>
    <t xml:space="preserve">МП г. Рязани «Аварийно-ремонтная служба» </t>
  </si>
  <si>
    <t>МБУК «Центральная библиотека Захаровского муниципального района»</t>
  </si>
  <si>
    <t>МБУК «Районный дом культуры Чучковского района»</t>
  </si>
  <si>
    <t>ГБУ РО «Чучковская Центральная районная библиотека»</t>
  </si>
  <si>
    <t>МОУ «Захаровская средняя общеобразовательная школа № 2»</t>
  </si>
  <si>
    <t>МОУ «Безлыченская  средняя общеобразовательная школа»</t>
  </si>
  <si>
    <t>МОУ «Большекоровинская средняя лющеобразовательная школа»</t>
  </si>
  <si>
    <t>МБОУ «Средняя общеобразовательная школа № 1» г.Скопина»</t>
  </si>
  <si>
    <t>МБОУ «Средняя общеобразовательная школа № 2» г.Скопина»</t>
  </si>
  <si>
    <t>МБОУ «Средняя общеобразовательная школа № 3» г.Скопина»</t>
  </si>
  <si>
    <t>МБОУ «Средняя общеобразовательная школа № 4» г.Скопина»</t>
  </si>
  <si>
    <t>МБОУ «Средняя общеобразовательная школа № 5» г.Скопина»</t>
  </si>
  <si>
    <t>МБОУ «Средняя общеобразовательная школа                  им. Горького»</t>
  </si>
  <si>
    <t>МДОУ Желудевская средняя общеобразовательная школа</t>
  </si>
  <si>
    <t>Александро-Невский</t>
  </si>
  <si>
    <t xml:space="preserve">МБУ ДО «ДЮСШ» </t>
  </si>
  <si>
    <t>МБУК «Музей-усадьба «Мемориальный комплекс          М.Д. Собелева»</t>
  </si>
  <si>
    <t>МБУК «ЦБ Александро-Невского муниципального района»</t>
  </si>
  <si>
    <t>МБУ ДО «Александро-Невская детская музыкальная школа»</t>
  </si>
  <si>
    <t>МБУК «Районный Дом культуры»</t>
  </si>
  <si>
    <t>МКУ «Централизованная бухгалтерия муниципальных учреждений культуры и дополнительного образования детей в сфере культуры»</t>
  </si>
  <si>
    <t>МБОУ «Александро-Невская средняя общеобразовательная школа»</t>
  </si>
  <si>
    <t>МБОУ «Студенковская средняя общеобразовательная школа»</t>
  </si>
  <si>
    <t>МБОУ «Ленинская средняя общеобразовательная школа»</t>
  </si>
  <si>
    <t>МБОУ «Просеченская средняя общеобразовательная школа»</t>
  </si>
  <si>
    <t>МБОУ «Бурминская основная общеобразовательная школа»</t>
  </si>
  <si>
    <t>МБОУ «Зимаровская основная общеобразовательная школа»</t>
  </si>
  <si>
    <t>МБДОУ «Детский сад № 1               р.п. Александро-Невский»</t>
  </si>
  <si>
    <t>МБДОУ «Детский сад № 2              р.п. Александро-Невский»</t>
  </si>
  <si>
    <t>МБДОУ «Детский сад № 3               р.п. Александро-Невский»</t>
  </si>
  <si>
    <t>МБДОУ «Детский сад № 4                    п. Каширин»</t>
  </si>
  <si>
    <t>МБДОУ «Детский сад № 8                с. Благие»</t>
  </si>
  <si>
    <t>МБДОУ «Детский сад № 10                д. Павловка»</t>
  </si>
  <si>
    <t>МБУ ДО «Дом художественного творчества детей»</t>
  </si>
  <si>
    <t>МБУ ДО «Детская школа хореаграфического искусства»</t>
  </si>
  <si>
    <t>МБУ ДО «Центр психолого-педагогической реабилитации и коррекции»</t>
  </si>
  <si>
    <t xml:space="preserve">рынок услуг дополнительного образования </t>
  </si>
  <si>
    <t>Ермишинский</t>
  </si>
  <si>
    <t>МОУ «Котелинская средняя общеобразовательная школа»</t>
  </si>
  <si>
    <t>МОУ «Кущапинская средняя общеобразовательная  школа»</t>
  </si>
  <si>
    <t>МОУ «Енкаевская средняя общеобразовательная школа»</t>
  </si>
  <si>
    <t>МДОУ «Кадомский детский сад           № 4»</t>
  </si>
  <si>
    <t>МОУ «Кадомская средняя общеобразовательная школа              им. С.Я. Батышева»</t>
  </si>
  <si>
    <t>МУДО «Кадомский Дом детского творчества»</t>
  </si>
  <si>
    <t>МДОУ «Плахинский детский сад»</t>
  </si>
  <si>
    <t>МДОУ «Сменовский детский сад»</t>
  </si>
  <si>
    <t>МДОУ «Захаровский детский сад           № 1»</t>
  </si>
  <si>
    <t>МДОУ «Захаровский детский сад         № 2»</t>
  </si>
  <si>
    <t>МДОУ «Захаровский детский сад № 2»</t>
  </si>
  <si>
    <t>МДОУ «Захаровский детский сад № 1»</t>
  </si>
  <si>
    <t>МДОУ «Ермишинский детский сад № 3»</t>
  </si>
  <si>
    <t>МДОУ «Надежкинский детский сад»</t>
  </si>
  <si>
    <t>МДОУ «Ермишинский детский сад № 2»</t>
  </si>
  <si>
    <t>МДОУ «Кадомский детский сад            № 3 «Яблонька»</t>
  </si>
  <si>
    <t>МДОУ «Кадомский детский сад            № 2»</t>
  </si>
  <si>
    <t>МКУК  «Заречно-Кадомский Дом культуры»</t>
  </si>
  <si>
    <t>МУК «Енкаевский Дом культуры»</t>
  </si>
  <si>
    <t xml:space="preserve">МКУ «Восходский сельский Дом культуры» </t>
  </si>
  <si>
    <t xml:space="preserve">МКУК  «Котелинский сельский Дом культуры» </t>
  </si>
  <si>
    <t xml:space="preserve">МУ «Кущапинский  сельский Дом культуры» </t>
  </si>
  <si>
    <t xml:space="preserve">МУ МПЖКХ «Гусь-Железный» </t>
  </si>
  <si>
    <t>МДОУ «Акишинский детский сад»</t>
  </si>
  <si>
    <t>МДОУ «Алешинский детский сад»</t>
  </si>
  <si>
    <t>МДОУ «Ахматовский детский сад»</t>
  </si>
  <si>
    <t>МДОУ «Гусевской детский сад         № 1»</t>
  </si>
  <si>
    <t xml:space="preserve">МДОУ «Гусевской детский сад          № 2» </t>
  </si>
  <si>
    <t>МДОУ «Дмитриевский детский сад»</t>
  </si>
  <si>
    <t>МДОУ «Елатомский детский сад»</t>
  </si>
  <si>
    <t>МДОУ «Клетинский детский сад»</t>
  </si>
  <si>
    <t>МДОУ «Крутоярский детский сад»</t>
  </si>
  <si>
    <t>МДОУ «Крюковский детский сад»</t>
  </si>
  <si>
    <t>МДОУ «Лашманский детский сад»</t>
  </si>
  <si>
    <t>МДОУ «Новодеревенский детский сад»</t>
  </si>
  <si>
    <t>МДОУ «Погостинский детский сад»</t>
  </si>
  <si>
    <t>МДОУ «Подлипкинский детский сад»</t>
  </si>
  <si>
    <t>МДОУ «Селизовский детский сад»</t>
  </si>
  <si>
    <t>МДОУ «Сынтульский детский сад»</t>
  </si>
  <si>
    <t>МДОУ «Торбаевский детский сад»</t>
  </si>
  <si>
    <t>МБУ ДО «Тумская ДЮСШ»</t>
  </si>
  <si>
    <t>МОУ «Енкаевская общеобразовательная школа»</t>
  </si>
  <si>
    <t>МОУ «Кущапинская общеобразовательная  школа»</t>
  </si>
  <si>
    <t>МОУ «Котелинская общеобразовательная школа»</t>
  </si>
  <si>
    <t>МДОУ «Гусевской детский сад          № 2»</t>
  </si>
  <si>
    <t>МДОУ «Гусевской детский сад          № 1»</t>
  </si>
  <si>
    <t xml:space="preserve">МДОУ «Ясеновский детский сад» </t>
  </si>
  <si>
    <t xml:space="preserve">МДОУ «Коноплинский  детский сад» </t>
  </si>
  <si>
    <t xml:space="preserve">МДОУ «Смолеевский детский сад» </t>
  </si>
  <si>
    <t xml:space="preserve">МДОУ «Александровский детский сад» </t>
  </si>
  <si>
    <t xml:space="preserve">МДОУ «Покровский детский сад» </t>
  </si>
  <si>
    <t xml:space="preserve">МБОУ «Калининская  средняя школа» </t>
  </si>
  <si>
    <t>МБОУ «Ухоловская средняя школа»</t>
  </si>
  <si>
    <t xml:space="preserve">МБОУ «Смолеевская  основная общеобразовательная школа» </t>
  </si>
  <si>
    <t xml:space="preserve">МБОУ «Коноплинская  средняя общеобразовательная школа» </t>
  </si>
  <si>
    <t xml:space="preserve">МБОУ «Покровская  средняя общеобразовательная школа» </t>
  </si>
  <si>
    <t>МБДОУ «Детский сад № 13         с. Студенки»</t>
  </si>
  <si>
    <t>МБДОУ «Детский сад № 14               р.п. Александро-Невский»</t>
  </si>
  <si>
    <t>МБОУ «Калининская основная общеобразовательная школа»</t>
  </si>
  <si>
    <t>МДОУ Детский сад № 1 г. Шацка</t>
  </si>
  <si>
    <t>МДОУ Детский сад  «Колосок»</t>
  </si>
  <si>
    <t>МДОУ «Казачинский детский сад»</t>
  </si>
  <si>
    <t>МДОУ «Конобеевский детский сад»</t>
  </si>
  <si>
    <t>МДОУ «Каверинский детский сад»</t>
  </si>
  <si>
    <t>МБОУ «Средняя общеобразовательная школа  № 2» г.Скопина»</t>
  </si>
  <si>
    <t>МБОУ «Средняя общеобразовательная школа  № 3» г.Скопина»</t>
  </si>
  <si>
    <t>МБОУ «Средняя общеобразовательная школа  № 4» г.Скопина»</t>
  </si>
  <si>
    <t>МБОУ «Средняя общеобразовательная школа  № 5» г.Скопина»</t>
  </si>
  <si>
    <t>МБОУ «Средняя общеобразовательная школа                им. Горького»</t>
  </si>
  <si>
    <t>МОУ «Шацкая средняя школа»</t>
  </si>
  <si>
    <t>МОУ «Казачинская средняя школа»</t>
  </si>
  <si>
    <t>МОУ «Лесно-Конобеевская средняя школа»</t>
  </si>
  <si>
    <t>МОУ «Чернослободская общеобразовательная школа»</t>
  </si>
  <si>
    <t>МОУ «Важновская средняя школа»</t>
  </si>
  <si>
    <t>МОУ «Лесно-Полянская средняя школа»</t>
  </si>
  <si>
    <t>МОУ «Польно-Ялтуновская средняя школа»</t>
  </si>
  <si>
    <t>МДОУ«Казачинский детский сад»</t>
  </si>
  <si>
    <t>МДОУ Чучковский детский сад          № 1</t>
  </si>
  <si>
    <t>МДОУ Чучковский детский сад            № 2</t>
  </si>
  <si>
    <t>МУП «РМПТС»</t>
  </si>
  <si>
    <t>МУП «РГРЭС»</t>
  </si>
  <si>
    <t>МП «Комплекс»</t>
  </si>
  <si>
    <t>МП «РСУ № 1»</t>
  </si>
  <si>
    <t>МП «Управление капитального строительства города Рязани»</t>
  </si>
  <si>
    <t> -</t>
  </si>
  <si>
    <t>МП «Хлебозавод № 1 г. Рязани»</t>
  </si>
  <si>
    <t>МП «Хлебозавод № 3 г. Рязани»</t>
  </si>
  <si>
    <t>МП «Хлебозавод № 1  г. Рязани»</t>
  </si>
  <si>
    <t>МП «Детское питание» г. Рязани</t>
  </si>
  <si>
    <t>МП «МКЦ»</t>
  </si>
  <si>
    <t xml:space="preserve">МП «Детское питание» </t>
  </si>
  <si>
    <t>рынок услуг по эвакуации и хранению задержанных транспортных средств</t>
  </si>
  <si>
    <t>МУП города Рязани «Управление Рязанского троллейбуса» </t>
  </si>
  <si>
    <t>рынок услуг по перевозке пассажиров в городском сообщении</t>
  </si>
  <si>
    <t>МУП города Рязани «Рязанская автоколонна» </t>
  </si>
  <si>
    <t>рынок услуг по перевозке пассажиров в городском и пригородном сообщении</t>
  </si>
  <si>
    <t>МУП города Рязани «Информационно-кадастровый центр по землеустройству и градостроительству»</t>
  </si>
  <si>
    <t>МУП города Рязани «Эколозащита»</t>
  </si>
  <si>
    <t>рынок услуг по сбору опасных отходов</t>
  </si>
  <si>
    <t>МБУ «ССВПД «Ритуал»</t>
  </si>
  <si>
    <t xml:space="preserve"> -</t>
  </si>
  <si>
    <t xml:space="preserve"> - </t>
  </si>
  <si>
    <t>рынок ритуальных услуг</t>
  </si>
  <si>
    <t>МБУ «Дирекция по благоустройству города»</t>
  </si>
  <si>
    <t>МБУ «Городская служба по контролю за безнадзорными животными»</t>
  </si>
  <si>
    <t>МКУ «Управление по делам гражданской обороны и чрезвычайным ситуациям города Рязани»</t>
  </si>
  <si>
    <t>МКУ «Управление по делам гражданской обороны и чрезвычайным ситуациям г.Рязани»</t>
  </si>
  <si>
    <t>МКУ «Муниципальный центр торгов»</t>
  </si>
  <si>
    <t>МКУ «Техобеспечение»</t>
  </si>
  <si>
    <t>МБУ ДО «Специализированная детско-юношеская спортивная школа олимпийского резерва  «Антей»</t>
  </si>
  <si>
    <t>МБУ ДО «Специализированная детско-юношеская спортивная школа олимпийского резерва  «Юность»</t>
  </si>
  <si>
    <t>МБУ ДО «Специализированная детско-юношеская спортивная школа олимпийского резерва  «Комета»</t>
  </si>
  <si>
    <t>МБУ ДО «Специализированная детско-юношеская спортивная школа олимпийского резерва  «Единство»</t>
  </si>
  <si>
    <t>МБУ ДО «Специализированная детско-юношеская спортивная школа олимпийского резерва «Вымпел»</t>
  </si>
  <si>
    <t>МБУ ДО «Специализированная детско-юношеская спортивная школа  «Юпитер»</t>
  </si>
  <si>
    <t>МБУ ДО «Детско-юношеская спортивная школа «Юниор»</t>
  </si>
  <si>
    <t>МБУ ДО «Детско-юношеская спортивная школа «Орион»</t>
  </si>
  <si>
    <t>МБУ ДО «Детско-юношеская спортивная школа «Сокол»</t>
  </si>
  <si>
    <t>МБУ ДО «Детско-юношеская спортивная школа «Фаворит»</t>
  </si>
  <si>
    <t>МБУ ДО «Детско-юношеская спортивная школа «Волна»</t>
  </si>
  <si>
    <t>МАУ ДО «Детско-юношеская спортивная школа «Золотые купола»</t>
  </si>
  <si>
    <t>МАУ города Рязани «Спортивный комплекс «Химик»</t>
  </si>
  <si>
    <t xml:space="preserve">МБУ «Центр мониторинга и сопровождения» </t>
  </si>
  <si>
    <t>МАУК «Дворец молодежи города Рязани»</t>
  </si>
  <si>
    <t>МБУДО «Детская школа  искусств № 1»</t>
  </si>
  <si>
    <t xml:space="preserve">МБУДО «Детская музыкальная школа № 1 им. Е.Д. Аглинцевой» </t>
  </si>
  <si>
    <t>МБУДО «Детская художественная школа № 1»</t>
  </si>
  <si>
    <t>МБУДО «Детская  школа искусств № 2»</t>
  </si>
  <si>
    <t>МБУДО Детская  школа искусств № 3»</t>
  </si>
  <si>
    <t>МБУДО «Детская  школа искусств № 4 им.Е.Г.Попова»</t>
  </si>
  <si>
    <t>МБУДО «Детская  школа  искусств № 5»</t>
  </si>
  <si>
    <t>МБУДО «Детская  музыкальная школа № 5 им. В.Ф.Бобылева»</t>
  </si>
  <si>
    <t>МБУДО «Детская  музыкальная школа № 6»</t>
  </si>
  <si>
    <t>МБУДО «Детская  музыкальная школа № 7»</t>
  </si>
  <si>
    <t>МБУДО «Детская  музыкальная школа № 8»</t>
  </si>
  <si>
    <t>МБУДО «Детская  музыкальная школа № 9»</t>
  </si>
  <si>
    <t xml:space="preserve">МБУК «Арт-центр» </t>
  </si>
  <si>
    <t>МБУК «Муниципальный культурный центр города Рязани»</t>
  </si>
  <si>
    <t>МАУК «Дворец культуры  «Приокский» города Рязани</t>
  </si>
  <si>
    <t>МБУК «Культурно-досуговый центр  «Октябрь»</t>
  </si>
  <si>
    <t>МБУК «Рязанский музей путешественников»</t>
  </si>
  <si>
    <t>МБУК «Мемориальный музей-усадьба академика И.П.Павлова»</t>
  </si>
  <si>
    <t>МБУК «Централизованная система детских библиотек города Рязани»</t>
  </si>
  <si>
    <t xml:space="preserve">МБУ ДО «Межшкольный учебный центр города Рязани» </t>
  </si>
  <si>
    <t>МБУДО «Детско-юношеский Центр «Надежда»</t>
  </si>
  <si>
    <t>МБУДО «Детско-юношеский Центр народных промыслов «Рязанский оберег»</t>
  </si>
  <si>
    <t>рынок услуг дополнительного образования</t>
  </si>
  <si>
    <t>МБУДО «Рязанский городской Центр развития творчества детей и юношества «Созвездие»</t>
  </si>
  <si>
    <t>МБУДО «Детско-юношеский центр «Спорттур»</t>
  </si>
  <si>
    <t>МБУДО «Центр детского творчества «Феникс»</t>
  </si>
  <si>
    <t>МБУДО «Центр детского творчества «Октябрьский»</t>
  </si>
  <si>
    <t>МБУДО «Центр детского творчества «Приокский»</t>
  </si>
  <si>
    <t>МБУДО «Центр детского творчества «Стрекоза»</t>
  </si>
  <si>
    <t>МБУДО «Центр детского творчества «Южный»</t>
  </si>
  <si>
    <t>МБУДО «Городская станция юных техников»</t>
  </si>
  <si>
    <t>МБУ ДОД «Рязанская городская станция юных натуралистов»</t>
  </si>
  <si>
    <t>ГКУ Рязанской области «Центр психолого-педагогической, медицинской и социальной помощи»</t>
  </si>
  <si>
    <t>рынок услуг психолого-педагогической, медицинской и социальной помощи</t>
  </si>
  <si>
    <t>МДОУ «Ухоловский детский сад           № 1»</t>
  </si>
  <si>
    <t>МДОУ «Ухоловский детский сад           № 2»</t>
  </si>
  <si>
    <t>МОУ «Ряжская средняя школа        № 1»</t>
  </si>
  <si>
    <t>МОУ «Ряжская средняя школа        № 2»</t>
  </si>
  <si>
    <t>МОУ «Ряжская средняя школа        № 3»</t>
  </si>
  <si>
    <t>МДОУ «Ряжский детский сад №1»</t>
  </si>
  <si>
    <t>МОУ «Ряжская средняя школа              № 4»</t>
  </si>
  <si>
    <t>МДОУ «Ряжский детский сад №2»</t>
  </si>
  <si>
    <t>МДОУ «Ряжский детский сад №3»</t>
  </si>
  <si>
    <t>МДОУ «Ряжский детский сад №4»</t>
  </si>
  <si>
    <t>МДОУ «Ряжский детский сад №5»</t>
  </si>
  <si>
    <t>МДОУ «Ряжский детский сад №6»</t>
  </si>
  <si>
    <t>МДОУ «Ряжский детский сад №7»</t>
  </si>
  <si>
    <t>МДОУ «Ряжский детский сад №8»</t>
  </si>
  <si>
    <t>МДОУ «Ряжский детский сад №9»</t>
  </si>
  <si>
    <t>МДОУ «Ряжский детский сад №10»</t>
  </si>
  <si>
    <t>МДОУ «Петровский детский сад»</t>
  </si>
  <si>
    <t>МДОУ «Журавинский детский сад»</t>
  </si>
  <si>
    <t>МДОУ «Салтыковский детский сад»</t>
  </si>
  <si>
    <t>рынок услуг в сфере отделочных работ</t>
  </si>
  <si>
    <t>рынок услуг в сфере строительного контроля, организации строительства</t>
  </si>
  <si>
    <t>рынок по сопровождению образования</t>
  </si>
  <si>
    <t>рынок услуг автотранспорта и специальной техники</t>
  </si>
  <si>
    <t>МБУК «Лесновский Дом культуры»</t>
  </si>
  <si>
    <t>Пронский</t>
  </si>
  <si>
    <t>МП «Новомичуринский центр градостроительства и землеустройства»</t>
  </si>
  <si>
    <t>МП «Пронские муниципальные электрические сети»</t>
  </si>
  <si>
    <t>ОАО «Пронский маслозавод»</t>
  </si>
  <si>
    <t>МП «Новомичуринский водоканал»</t>
  </si>
  <si>
    <t>МП «Новомичуринское ЖКХ»</t>
  </si>
  <si>
    <t>МУП  «ТРК -«Верда»</t>
  </si>
  <si>
    <t>МП «РКЦ»</t>
  </si>
  <si>
    <t>МПОП «Родничок»</t>
  </si>
  <si>
    <t>МП "БытСервис"</t>
  </si>
  <si>
    <t>МП «БытСервис»</t>
  </si>
  <si>
    <t>МП «Погореловское ЖКХ»</t>
  </si>
  <si>
    <t xml:space="preserve">теплоснабжение </t>
  </si>
  <si>
    <t>МБУ ФОК «Дельфин»</t>
  </si>
  <si>
    <t>МБУК «Дворец культуры «Энергетик»</t>
  </si>
  <si>
    <t>МБУК «Новомичуринская городская библиотека»</t>
  </si>
  <si>
    <t>МДОУ «Новомичуринский детский сад №1»</t>
  </si>
  <si>
    <t>МДОУ «Новомичуринский детский сад №6»</t>
  </si>
  <si>
    <t>МДОУ «Новомичуринский детский сад № 6»</t>
  </si>
  <si>
    <t>МДОУ «Новомичуринский детский сад № 2»</t>
  </si>
  <si>
    <t>МДОУ «Новомичуринский детский сад № 5»</t>
  </si>
  <si>
    <t>МДОУ «Пронский детский сад»</t>
  </si>
  <si>
    <t>МДОУ «Тырновский детский сад»</t>
  </si>
  <si>
    <t>МДОУ «Октябрьский детский сад»</t>
  </si>
  <si>
    <t>МДОУ «Малинищинский детский сад»</t>
  </si>
  <si>
    <t>МДОУ «Орловский детский сад»</t>
  </si>
  <si>
    <t>МДОУ «Восточный детский сад»</t>
  </si>
  <si>
    <t>МДОУ «Карьер детский сад»</t>
  </si>
  <si>
    <t>МДОУ «Погореловский детский сад»</t>
  </si>
  <si>
    <t>МДОУ «Мамоновский детский сад»</t>
  </si>
  <si>
    <t>МОУ «Новомичуринская средняя образовательная школа № 2»</t>
  </si>
  <si>
    <t>МОУ «Новомичуринская средняя образовательная школа № 1»</t>
  </si>
  <si>
    <t>МОУ «Новомичуринская средняя образовательная школа № 3»</t>
  </si>
  <si>
    <t>МОУ «Пронская средняя образовательная школа»</t>
  </si>
  <si>
    <t>МОУ «Тырновская средняя образовательная школа»</t>
  </si>
  <si>
    <t>МОУ «Малинищинская средняя образовательная школа»</t>
  </si>
  <si>
    <t>МОУ «Тырновская средняя образовательная школа              им. Л.А. Загоскина»</t>
  </si>
  <si>
    <t>МОУ «Тырновская средняя образовательная школа                 им. Л.А. Загоскина»</t>
  </si>
  <si>
    <t>МОУ «Октябрьская средняя образовательная школа»</t>
  </si>
  <si>
    <t>МБУ ДО «ДЮСШ»</t>
  </si>
  <si>
    <t>МУК «Районный Дом культуры муниципального образования -Пронский муниципальный район»</t>
  </si>
  <si>
    <t>МУК «Центральная районная библиотека муниципального образования - Пронский муниципальный район»</t>
  </si>
  <si>
    <t>МБУДО «Пронская детская музыкальная школа им.К.Б Птицы»</t>
  </si>
  <si>
    <t>МБУДО «Новомичуринская детская школа искусств»</t>
  </si>
  <si>
    <t>МУТ ТРК «Пронск -ТВ»</t>
  </si>
  <si>
    <t>МУК «Пронский краеведческий музей муниципального образования - Пронский муниципальный район»</t>
  </si>
  <si>
    <t>Сасовский</t>
  </si>
  <si>
    <t>МКОУ «Алешинская средняя школа»</t>
  </si>
  <si>
    <t>МКОУ «Глядковская средняя школа»</t>
  </si>
  <si>
    <t>МКОУ «Батьковская средняя школа»</t>
  </si>
  <si>
    <t>МКОУ «Сотницынская средняя школа»</t>
  </si>
  <si>
    <t>МКОУ «Нижнемальцевская средняя школа»</t>
  </si>
  <si>
    <t>МКОУ «Малостуденецкая средняя школа»</t>
  </si>
  <si>
    <t>МКОУ «Любовниковская средняя школа»</t>
  </si>
  <si>
    <t>МКОУ «Придорожная средняя школа им.А.С. Новикова-Прибоя»</t>
  </si>
  <si>
    <t>МКОУ «Кустаревская средняя школа»</t>
  </si>
  <si>
    <t>МКОУ «Демушкинская средняя школа»</t>
  </si>
  <si>
    <t>МДОУ «Сотницынский детский сад»</t>
  </si>
  <si>
    <t>МДОУ «Темгеневский  детский сад»</t>
  </si>
  <si>
    <t>МДОУ «Фроловский  детский сад»</t>
  </si>
  <si>
    <t>МДОУ «Каргашинский  детский сад»</t>
  </si>
  <si>
    <t>МДОУ «Агломазовский  детский сад»</t>
  </si>
  <si>
    <t>МДОУ "Новоберезовский детский сад»</t>
  </si>
  <si>
    <t>МДОУ "Демушкинский детский сад»</t>
  </si>
  <si>
    <t>МДОУ «Новоберезовский детский сад»</t>
  </si>
  <si>
    <t>МДОУ «Демушкинский детский сад»</t>
  </si>
  <si>
    <t>МБУ ДО «Детско-юношеская спортивная школа»</t>
  </si>
  <si>
    <t>МКУ «Сотницынская Детская музыкальная школа»</t>
  </si>
  <si>
    <t>МУК «Центральная библиотека муниципального образования»</t>
  </si>
  <si>
    <t>Скопинский</t>
  </si>
  <si>
    <t>Сараевский</t>
  </si>
  <si>
    <t>Сапожковский</t>
  </si>
  <si>
    <t>Кораблинский</t>
  </si>
  <si>
    <t>92</t>
  </si>
  <si>
    <t>87</t>
  </si>
  <si>
    <t>139</t>
  </si>
  <si>
    <t>144</t>
  </si>
  <si>
    <t>30</t>
  </si>
  <si>
    <t>25</t>
  </si>
  <si>
    <t>205</t>
  </si>
  <si>
    <t>183</t>
  </si>
  <si>
    <t>103</t>
  </si>
  <si>
    <t>86</t>
  </si>
  <si>
    <t>23</t>
  </si>
  <si>
    <t>17</t>
  </si>
  <si>
    <t>164</t>
  </si>
  <si>
    <t>133</t>
  </si>
  <si>
    <t>123</t>
  </si>
  <si>
    <t>98</t>
  </si>
  <si>
    <t>67</t>
  </si>
  <si>
    <t>120</t>
  </si>
  <si>
    <t>97</t>
  </si>
  <si>
    <t>638</t>
  </si>
  <si>
    <t>654</t>
  </si>
  <si>
    <t>33</t>
  </si>
  <si>
    <t>70</t>
  </si>
  <si>
    <t>13</t>
  </si>
  <si>
    <t>12</t>
  </si>
  <si>
    <t>14</t>
  </si>
  <si>
    <t>10</t>
  </si>
  <si>
    <t>19</t>
  </si>
  <si>
    <t>21</t>
  </si>
  <si>
    <t>МДОУ «Ерахтурский детский сад»</t>
  </si>
  <si>
    <t>МДОУ «Инякинский детский сад»</t>
  </si>
  <si>
    <t xml:space="preserve">МДОУ «Мосоловский детский сад» </t>
  </si>
  <si>
    <t>МДОУ «Нармушадский детский сад»</t>
  </si>
  <si>
    <t>МДОУ «Лесновский детский сад»</t>
  </si>
  <si>
    <t>МДОУ «Санская основная общеобразовательная школа»</t>
  </si>
  <si>
    <t>МДОУ «Лесновская средняя общеобразовательная школа»</t>
  </si>
  <si>
    <t>МДОУ «Мосоловская средняя общеобразовательная школа»</t>
  </si>
  <si>
    <t>МДОУ «Желудевскаясредняя общеобразовательная школа»</t>
  </si>
  <si>
    <t>МДОУ «Ерахтурская средняя общеобразовательная школа»</t>
  </si>
  <si>
    <t>МДОУ «Борковская средняя общеобразовательная школа»</t>
  </si>
  <si>
    <t>МДОУ «Инякинская средняя общеобразовательная школа»</t>
  </si>
  <si>
    <t>МДОУ «Шиловскаясредняя общеобразовательная школа № 2»</t>
  </si>
  <si>
    <t xml:space="preserve">рынок услуг в сфере холодного водоснабжения и водоотведения </t>
  </si>
  <si>
    <t>рынок по предоставлению коммунальных услуг (посреднечество)</t>
  </si>
  <si>
    <t>МУП «Жилищно-эксплуатационное управление                   г. Сасово»</t>
  </si>
  <si>
    <t>МУП «ЖКХ Тепловодоканал-С г.Сасово»</t>
  </si>
  <si>
    <t>МУП "ЖКХ Водоснабжение         г. Сасово"</t>
  </si>
  <si>
    <t>МУП "Жилищно-эксплуатационное управление           г. Сасово"</t>
  </si>
  <si>
    <t>МУП «ЖКХ Жилкомсервис г.Сасово»</t>
  </si>
  <si>
    <t>МУП «Сасовоэнергосбыт»</t>
  </si>
  <si>
    <t>МУП "ЖКХ Жилкомсервис           г. Сасово"</t>
  </si>
  <si>
    <t>МУП ЖКХ "Служба быта"                 г. Сасово</t>
  </si>
  <si>
    <t>МУП ЖКХ «Служба быта г.Сасово»</t>
  </si>
  <si>
    <t>МП «Сасовский хлебокомбинат»          г. Сасово</t>
  </si>
  <si>
    <t>МП «Сасовская Аптека № 179»</t>
  </si>
  <si>
    <t>МБУ ДО «Центр дополнительного образования»</t>
  </si>
  <si>
    <t>МКУ «Центр обеспечения деятельности образовательных учреждений»</t>
  </si>
  <si>
    <t>МБУ ДО ДЮСШ г. Сасово</t>
  </si>
  <si>
    <t>МБУ ФСК «Кристалл» г. Сасово</t>
  </si>
  <si>
    <t>Управление имущественных и земельных отношений</t>
  </si>
  <si>
    <t>МБУ ДО «ДШИ г. Сасово»</t>
  </si>
  <si>
    <t xml:space="preserve">МБУ «Муниципальный культурный центр» </t>
  </si>
  <si>
    <t>МБУ «Городской дом культуры»</t>
  </si>
  <si>
    <t>МБУ «Краеведческий музей»</t>
  </si>
  <si>
    <t>МБУ «Центральная библиотека»</t>
  </si>
  <si>
    <t>МБОУ детский сад N3</t>
  </si>
  <si>
    <t>МБОУ детский сад N4</t>
  </si>
  <si>
    <t>7 031,2 </t>
  </si>
  <si>
    <t>МБОУ детский сад N6</t>
  </si>
  <si>
    <t>МБОУ детский сад N7</t>
  </si>
  <si>
    <t>4 928,2 </t>
  </si>
  <si>
    <t>МБОУ детский сад № 11</t>
  </si>
  <si>
    <t>МБОУ детский сад № 13</t>
  </si>
  <si>
    <t>МБОУ «Средняя общеобразовательная школа № 1»</t>
  </si>
  <si>
    <t>МБОУ «Средняя общеобразовательная школа № 3»</t>
  </si>
  <si>
    <t>МБОУ «Общая общеобразовательная школа № 2»</t>
  </si>
  <si>
    <t>МБОУ  «Средняя общеобразовательная школа № 6»</t>
  </si>
  <si>
    <t>МБОУ  «Средняя общеобразовательная школа            № 106»</t>
  </si>
  <si>
    <t>МБОУ «Средняя общеобразовательная школа №1»</t>
  </si>
  <si>
    <t>МБОУ «Средняя общеобразовательная школа №3»</t>
  </si>
  <si>
    <t>МБОУ  «Средняя общеобразовательная школа №6»</t>
  </si>
  <si>
    <t>МБОУ детский сад №11</t>
  </si>
  <si>
    <t>МБОУ детский сад №10</t>
  </si>
  <si>
    <t>МБОУ детский сад №7</t>
  </si>
  <si>
    <t>МБОУ детский сад №6</t>
  </si>
  <si>
    <t>МБОУ детский сад №4</t>
  </si>
  <si>
    <t>МБОУ детский сад №3</t>
  </si>
  <si>
    <t>МБОУ «Общая образовательная школа №2»</t>
  </si>
  <si>
    <t>МБОУ «Общая образовательная школа № 2»</t>
  </si>
  <si>
    <t>Старожиловский ДОУ Радуга</t>
  </si>
  <si>
    <t>Старожиловский Доу Ивушка</t>
  </si>
  <si>
    <t>ДОУ  «Старожиловский детский сад «Солнышко»</t>
  </si>
  <si>
    <t>ДОУ  «Старожиловский детский сад «Ягодка»</t>
  </si>
  <si>
    <t xml:space="preserve"> ДОУ «Истьинский детский сад «Колобок»</t>
  </si>
  <si>
    <t>ДОУ «Истьинский детский сад «Реченька»</t>
  </si>
  <si>
    <t xml:space="preserve"> ДОУ «Ивановский детский сад «Колосок»</t>
  </si>
  <si>
    <t>ДОУ «Чернобаевский детский сад «Березка»</t>
  </si>
  <si>
    <t>ДОУ «Муняковский детский сад «Росинка»</t>
  </si>
  <si>
    <t>ДОУ «Сохинский детский сад «Светлячок»</t>
  </si>
  <si>
    <t>ДОУ «Киселевский детский сад «Рябинушка»</t>
  </si>
  <si>
    <t>ДОУ «Гребневский детский сад «Колокольчик»</t>
  </si>
  <si>
    <t>МБДОУ «Детский сад «Яблонька»</t>
  </si>
  <si>
    <t>МБДОУ «Гребневский детский сад «Колокольчик»</t>
  </si>
  <si>
    <t>МБДОУ «Киселевский детский сад «Рябинушка»</t>
  </si>
  <si>
    <t>МБДОУ «Сохинский детский сад «Светлячок»</t>
  </si>
  <si>
    <t>МБДОУ «Муняковский детский сад «Росинка»</t>
  </si>
  <si>
    <t>МБДОУ «Чернобаевский детский сад «Березка»</t>
  </si>
  <si>
    <t xml:space="preserve"> МБДОУ «Ивановский детский сад «Колосок»</t>
  </si>
  <si>
    <t>МБДОУ «Истьинский детский сад «Реченька»</t>
  </si>
  <si>
    <t>МБДОУ  «Старожиловский детский сад «Ягодка»</t>
  </si>
  <si>
    <t>МБДОУ  «Старожиловский детский сад «Солнышко»</t>
  </si>
  <si>
    <t>МБДОУ  «Старожиловский детский сад «Ивушка»</t>
  </si>
  <si>
    <t>МБДОУ «Старожиловский детский сад «Радуга»</t>
  </si>
  <si>
    <t>МБДОУ «Детский сад «Радуга»</t>
  </si>
  <si>
    <t>МБДОУ  «Детский сад «Ивушка»</t>
  </si>
  <si>
    <t>МБДОУ «Истьинский детский сад «Колобок»</t>
  </si>
  <si>
    <t>МБДОУ «Ивановский детский сад «Колосок»</t>
  </si>
  <si>
    <t>МБОУ «Старожиловская средняя общеобразовательная школа»</t>
  </si>
  <si>
    <t>МБОУ «Столпянская средняя общеобразовательная школа»</t>
  </si>
  <si>
    <t>МБОУ «Хрущевская средняя общеобразовательная школа»</t>
  </si>
  <si>
    <t>МБОУ «Истьинская средняя общеобразовательная школа»</t>
  </si>
  <si>
    <t>МБОУ «Средняя общеобразовательная школа «Рязанские сады»</t>
  </si>
  <si>
    <t>МБУ ДО «Старожиловский Дом детского творчества»</t>
  </si>
  <si>
    <t>МБУ ДО «Старожиловская ДЮСШ»</t>
  </si>
  <si>
    <t>МКУ «Централизованная бухгалтерия учреждений культуры Старожиловского муниципального района»</t>
  </si>
  <si>
    <t>МБУК «Районное клубное объединение Старожиловского муниципального района»</t>
  </si>
  <si>
    <t>МБУК «Центральная библиотека Старожиловского муниципального района»</t>
  </si>
  <si>
    <t>МБУДО «Старожиловская детская школа искусств»</t>
  </si>
  <si>
    <t>МУП «Водоканал»</t>
  </si>
  <si>
    <t xml:space="preserve">забор и очистка воды </t>
  </si>
  <si>
    <t xml:space="preserve">сбор и обработка сточных вод </t>
  </si>
  <si>
    <t>МКП «Касимовсервис»</t>
  </si>
  <si>
    <t>рынок предоставления жилищных услуг</t>
  </si>
  <si>
    <t>МП «Городская управляющая компания»</t>
  </si>
  <si>
    <t>рынок по предоставлению услуг бань, душевых и саун</t>
  </si>
  <si>
    <t>МБОУ «Детский сад № 3»</t>
  </si>
  <si>
    <t>МБОУ «Детский сад № 4»</t>
  </si>
  <si>
    <t>МБОУ «Детский сад № 6»</t>
  </si>
  <si>
    <t>МБОУ «Детский сад № 7»</t>
  </si>
  <si>
    <t>МБОУ «Детский сад № 10»</t>
  </si>
  <si>
    <t>МБОУ «Детский сад № 11»</t>
  </si>
  <si>
    <t>МБОУ «Детский сад № 13»</t>
  </si>
  <si>
    <t>рынок по производству хлеба, хлебобулочных и кондитерских изделий</t>
  </si>
  <si>
    <t>рынок услуг в сфере общественного питания</t>
  </si>
  <si>
    <t xml:space="preserve">баня </t>
  </si>
  <si>
    <t>рынок по предоставлению услуг бани</t>
  </si>
  <si>
    <t> 4000,0</t>
  </si>
  <si>
    <t> 804,0</t>
  </si>
  <si>
    <t> 740,0</t>
  </si>
  <si>
    <t xml:space="preserve">МБОУ «Средняя общеобразовательная школа № 2» </t>
  </si>
  <si>
    <t xml:space="preserve">МБОУ «Средняя общеобразовательная школа №2» </t>
  </si>
  <si>
    <t xml:space="preserve">МБОУ «Средняя общеобразовательная школа № 3» </t>
  </si>
  <si>
    <t xml:space="preserve">МБОУ «Средняя общеобразовательная школа №3» </t>
  </si>
  <si>
    <t xml:space="preserve">МБОУ «Средняя общеобразовательная школа № 4» </t>
  </si>
  <si>
    <t xml:space="preserve">МБОУ «Средняя общеобразовательная школа № 6» </t>
  </si>
  <si>
    <t xml:space="preserve">МБОУ «Средняя общеобразовательная школа № 7» </t>
  </si>
  <si>
    <t xml:space="preserve">МБОУ «Средняя общеобразовательная школа №4» </t>
  </si>
  <si>
    <t>МБДОУ «Детский сад № 1»</t>
  </si>
  <si>
    <t>МБДОУ «Детский сад № 2»</t>
  </si>
  <si>
    <t>МБДОУ «Детский сад № 3»</t>
  </si>
  <si>
    <t>МБДОУ «Детский сад № 4»</t>
  </si>
  <si>
    <t>МБДОУ «Детский сад № 6»</t>
  </si>
  <si>
    <t>МБДОУ «Детский сад № 10»</t>
  </si>
  <si>
    <t>МБДОУ «Детский сад № 13»</t>
  </si>
  <si>
    <t>МБДОУ «Детский сад № 14»</t>
  </si>
  <si>
    <t>МБДОУ «Детский сад № 15»</t>
  </si>
  <si>
    <t>МБДОУ "Детский сад № 16»</t>
  </si>
  <si>
    <t>МБДОУ «Детский сад № 17»</t>
  </si>
  <si>
    <t>МБДОУ «Детский сад № 18»</t>
  </si>
  <si>
    <t>МБДОУ «Детский сад № 19»</t>
  </si>
  <si>
    <t>МБУ ДО «Детско-юношеский центр»</t>
  </si>
  <si>
    <t>МБУ ДО «Дом детского творчества»</t>
  </si>
  <si>
    <t>МБУ ДО «Центр психолого-педагогической, медицинской и социальной помощи «Доверие»</t>
  </si>
  <si>
    <t>МБУ ДО «Станция юных натуралистов»</t>
  </si>
  <si>
    <t>МБУ «Спортивно-досуговый центр «Спектр»</t>
  </si>
  <si>
    <t>МБУ ДО «Детская музыкальная школа им. В.И. Ряховского»</t>
  </si>
  <si>
    <t>МБУ ДО «Касимовская детская художественная школа»</t>
  </si>
  <si>
    <t>МБУК «Дворец культуры»</t>
  </si>
  <si>
    <t>МДОУ «Ряжский детский сад         № 4»</t>
  </si>
  <si>
    <t>МДОУ «Ряжский детский сад           № 5»</t>
  </si>
  <si>
    <t>МДОУ «Ряжский детский сад      № 6»</t>
  </si>
  <si>
    <t>МДОУ «Ряжский детский сад       № 7»</t>
  </si>
  <si>
    <t>МДОУ «Ряжский детский сад       № 8»</t>
  </si>
  <si>
    <t>МДОУ «Ряжский детский сад              № 9»</t>
  </si>
  <si>
    <t>МДОУ «Детский сад  «Колосок»</t>
  </si>
  <si>
    <t>МДОУ «Детский сад № 1                         г. Шацка»</t>
  </si>
  <si>
    <t>рынок услуг по распределению электроэнергии</t>
  </si>
  <si>
    <t>МБУК «Централизованная библиотечная система г. Рязани»</t>
  </si>
  <si>
    <t>рынок услуг в топографо-геодезической деятельности</t>
  </si>
  <si>
    <t>МБДОУ «Детский сад № 5» ясли</t>
  </si>
  <si>
    <t>МКУ «Управление культуры и туризма г .Сасово»</t>
  </si>
  <si>
    <t xml:space="preserve">деятельность по развитию сферы культуры  и  туризма  </t>
  </si>
  <si>
    <t>МБОУ «Александровская средняя школа»</t>
  </si>
  <si>
    <t>МБОУ «Варсковская средняя школа»</t>
  </si>
  <si>
    <t>МБОУ «Стенькинская вечерняя (сменная) средняя общеобразовательная школа</t>
  </si>
  <si>
    <t>МБОУ «Екимовская средняя школа»</t>
  </si>
  <si>
    <t>МБОУ «Заборьевская средняя школа»</t>
  </si>
  <si>
    <t>МБОУ «Заокская средняя школа»</t>
  </si>
  <si>
    <t>МБОУ «Искровскя средняя школа»</t>
  </si>
  <si>
    <t>МБОУ «Листвянская средняя школа»</t>
  </si>
  <si>
    <t>МБОУ «Льговская средняя школа»</t>
  </si>
  <si>
    <t>МБОУ «Мурминская средняя школа»</t>
  </si>
  <si>
    <t>МБОУ «Окская средняя школа»</t>
  </si>
  <si>
    <t>МБОУ «Подвязьевская средняя школа»</t>
  </si>
  <si>
    <t>МБОУ «Полянская средняя школа»</t>
  </si>
  <si>
    <t>МБОУ «Рязанская средняя школа»</t>
  </si>
  <si>
    <t>МБОУ «Стенькинская вечерняя (сменная) средняя общеобразовательная школа»</t>
  </si>
  <si>
    <t>МКУ «Центр торгов»</t>
  </si>
  <si>
    <t>МБУ «Централизованная бухгалтерия  Рязанского района»</t>
  </si>
  <si>
    <t>МБУК «Центральная районная межпоселенческая библиотека»</t>
  </si>
  <si>
    <t>МКУ «Единая дежурно-диспетчерская служба муниципального образования - Рязанский муниципальный район»</t>
  </si>
  <si>
    <t>МБУ «Техническое обеспечение органов местного самоуправления Рязанского муниципального района»</t>
  </si>
  <si>
    <t>МБУК «РМОМЦ Культуры и Туризма Адмистрации Рязанского муниципального района»</t>
  </si>
  <si>
    <t xml:space="preserve">рынок услуг в области бухгалтерского учёта муниципальных учреждений, органов местного самоуправления </t>
  </si>
  <si>
    <t>рынок услуг по повышению оперативной готовности администрации  и служб Рязанского муниципального района к реагированию на чрезвычайные ситуации и происшествия</t>
  </si>
  <si>
    <t>рынок услуг по чистке и уборке производственных и жилых помещений и оборудования</t>
  </si>
  <si>
    <t>рынок услуг в сфере закупок товаров, работ, услуг для обеспечения государственных и муниципальных нужд</t>
  </si>
  <si>
    <t>рынок предоставления платных услуг наслению</t>
  </si>
  <si>
    <t>рынок услуг общественного питания</t>
  </si>
  <si>
    <t>рынок услуг розничной торговли фармацевтическими и медицинскими  препаратами</t>
  </si>
  <si>
    <t>рынок услуг по забору и очистке воды для питьевых и промышленных нужд</t>
  </si>
  <si>
    <t>рынок ууслуг по правлению и эксплуатацией жилищным фондом</t>
  </si>
  <si>
    <t>рынок услуг оптовой и розиничной торговли моторным топливом</t>
  </si>
  <si>
    <t xml:space="preserve">рынок услуг розничной торговли </t>
  </si>
  <si>
    <t>рынок услуг в сфере управления недвижимым имуществом</t>
  </si>
  <si>
    <t>рынок услуг торговли сопутствующими товарами</t>
  </si>
  <si>
    <t xml:space="preserve">рынок услуг по благоустройству территории </t>
  </si>
  <si>
    <t>рынок услуг предоставления коммунальной энергетики (теплоэнергии)</t>
  </si>
  <si>
    <t xml:space="preserve">рынок услуг благоустройства территории </t>
  </si>
  <si>
    <t>Финансово-казначейское управление муниципального образования - городской округ        г. Сасово</t>
  </si>
  <si>
    <t>рынок услуг по производству, передаче и распределению электроэнергии</t>
  </si>
  <si>
    <t>рынок услуг в сфере производства и реализации хлебобулочных, макаронных и мучных изделий, торгово-закупочной деятельности</t>
  </si>
  <si>
    <t xml:space="preserve">рынок услуг розничной торговли лекарственными препаратами </t>
  </si>
  <si>
    <t>рынок услуг в сфере гостиничной деятельности, общественного питания</t>
  </si>
  <si>
    <t>рынок услуг транспортного обслуживания и хозяйственно-техническое обеспечение деятельности органов местного самоуправления города</t>
  </si>
  <si>
    <t>рынок услуг по обеспечению безопасности в чрезвычайных ситуациях</t>
  </si>
  <si>
    <t>рынок услуг по производству хлеба, хлебобулочных и кондитерских изделий</t>
  </si>
  <si>
    <t>рынок услуг по производству, передаче и распределении электроэнергии</t>
  </si>
  <si>
    <t>рынок услуг по производству, передаче и распределении пара и горячей воды</t>
  </si>
  <si>
    <t>рынок услуг по благоустройству территории</t>
  </si>
  <si>
    <t>рынок услуг по благоустройству города</t>
  </si>
  <si>
    <t xml:space="preserve">рынок услуг по отлову безнадзорных животных </t>
  </si>
  <si>
    <t>услуги в деятельности органов местного самоуправления</t>
  </si>
  <si>
    <t xml:space="preserve">Рязанский </t>
  </si>
  <si>
    <t>МУП ЖКХ «Заокское»</t>
  </si>
  <si>
    <t>МУП ЖКХ «Быт»</t>
  </si>
  <si>
    <t>МУП ЖКХ «Заборьевское»</t>
  </si>
  <si>
    <t>МУП ЖКХ «Горизонт»</t>
  </si>
  <si>
    <t>МУП «ЖКХ Варские»</t>
  </si>
  <si>
    <t>МУП ЖКХ «Турлатово»</t>
  </si>
  <si>
    <t xml:space="preserve">рынок  услуг дополнительного образования </t>
  </si>
  <si>
    <t>рынок услуг по управлению эксплуатацией жилого фонда</t>
  </si>
  <si>
    <t xml:space="preserve">рынок предоставления коммунальных услуг рынок услуг </t>
  </si>
  <si>
    <t>рынок услуг теле и радиовещания</t>
  </si>
  <si>
    <t xml:space="preserve">рынок услуг по благоустройству, очистки и уборки территории </t>
  </si>
  <si>
    <t>МБДОУ «Детский сад № 9»</t>
  </si>
  <si>
    <t>МБДОУ «Детский сад № 5»</t>
  </si>
  <si>
    <t>МАДОУ «Детский сад № 3»</t>
  </si>
  <si>
    <t>МБДОУ «Детский сад № 7»</t>
  </si>
  <si>
    <t>МБДОУ «Детский сад № 8»</t>
  </si>
  <si>
    <t>МБДОУ «Детский сад № 16»</t>
  </si>
  <si>
    <t>МБДОУ «Детский сад № 20»</t>
  </si>
  <si>
    <t>МБДОУ «Детский сад № 23»</t>
  </si>
  <si>
    <t>МБДОУ «Детский сад № 24»</t>
  </si>
  <si>
    <t>МБДОУ «Детский сад № 25»</t>
  </si>
  <si>
    <t>МБДОУ «Детский сад № 26»</t>
  </si>
  <si>
    <t>МБДОУ «Детский сад №  21»</t>
  </si>
  <si>
    <t>МБДОУ «Детский сад №  22»</t>
  </si>
  <si>
    <t>МБДОУ «Детский сад № 12»</t>
  </si>
  <si>
    <t>МБДОУ «Детский сад №  27»</t>
  </si>
  <si>
    <t>МБДОУ «Детский сад №  28»</t>
  </si>
  <si>
    <t>МБДОУ «Детский сад №  29»</t>
  </si>
  <si>
    <t>МБДОУ «Детский сад №  30»</t>
  </si>
  <si>
    <t>МБДОУ «Детский сад №  31»</t>
  </si>
  <si>
    <t>МБДОУ «Детский сад №  32»</t>
  </si>
  <si>
    <t>МБДОУ «Детский сад №  33»</t>
  </si>
  <si>
    <t>МБДОУ «Детский сад №  34»</t>
  </si>
  <si>
    <t>МБДОУ «Детский сад №  41»</t>
  </si>
  <si>
    <t>МБДОУ «Детский сад №  43»</t>
  </si>
  <si>
    <t>МБДОУ «Детский сад №  48»</t>
  </si>
  <si>
    <t>МБДОУ «Детский сад № 27»</t>
  </si>
  <si>
    <t>МБДОУ «Детский сад № 28»</t>
  </si>
  <si>
    <t>МБДОУ «Детский сад № 29»</t>
  </si>
  <si>
    <t>МБДОУ «Детский сад № 30»</t>
  </si>
  <si>
    <t>МБДОУ «Детский сад № 31»</t>
  </si>
  <si>
    <t>МБДОУ «Детский сад № 32»</t>
  </si>
  <si>
    <t>МБДОУ «Детский сад № 33»</t>
  </si>
  <si>
    <t>МБДОУ «Детский сад № 34»</t>
  </si>
  <si>
    <t>МБДОУ «Детский сад № 41»</t>
  </si>
  <si>
    <t>МБДОУ «Детский сад № 43»</t>
  </si>
  <si>
    <t>МБДОУ «Детский сад № 48»</t>
  </si>
  <si>
    <t>МБДОУ "Детский сад №  55"</t>
  </si>
  <si>
    <t>МБДОУ "Детский сад №  59"</t>
  </si>
  <si>
    <t>МБДОУ "Детский сад №  60"</t>
  </si>
  <si>
    <t>МБДОУ "Детский сад №  65"</t>
  </si>
  <si>
    <t>МБДОУ "Детский сад №  66"</t>
  </si>
  <si>
    <t>МБДОУ "Детский сад №  69"</t>
  </si>
  <si>
    <t>МБДОУ "Детский сад №  70"</t>
  </si>
  <si>
    <t>МБДОУ "Детский сад №  71"</t>
  </si>
  <si>
    <t>МБДОУ «Детский сад № 73»</t>
  </si>
  <si>
    <t>МБДОУ «Детский сад № 75»</t>
  </si>
  <si>
    <t>МБДОУ «Детский сад №  55»</t>
  </si>
  <si>
    <t>МБДОУ «Детский сад №  59»</t>
  </si>
  <si>
    <t>МБДОУ «Детский сад №  60»</t>
  </si>
  <si>
    <t>МБДОУ «Детский сад №  65»</t>
  </si>
  <si>
    <t>МБДОУ «Детский сад №  66»</t>
  </si>
  <si>
    <t>МБДОУ «Детский сад №  69»</t>
  </si>
  <si>
    <t>МБДОУ «Детский сад №  70»</t>
  </si>
  <si>
    <t>МБДОУ «Детский сад №  71»</t>
  </si>
  <si>
    <t>МБДОУ «Детский сад №  76»</t>
  </si>
  <si>
    <t>МБДОУ «Детский сад №  77»</t>
  </si>
  <si>
    <t>МБДОУ «Детский сад №  78»</t>
  </si>
  <si>
    <t>МБДОУ «Детский сад №  79»</t>
  </si>
  <si>
    <t>МБДОУ «Детский сад №  80»</t>
  </si>
  <si>
    <t>МБДОУ «Детский сад №  81»</t>
  </si>
  <si>
    <t>МБДОУ «Детский сад №  82»</t>
  </si>
  <si>
    <t>МБДОУ «Детский сад №  84»</t>
  </si>
  <si>
    <t>МБДОУ «Детский сад №  85»</t>
  </si>
  <si>
    <t>МБДОУ «Детский сад №  87»</t>
  </si>
  <si>
    <t>МБДОУ "Детский сад №  88"</t>
  </si>
  <si>
    <t>МБДОУ "Детский сад №  89"</t>
  </si>
  <si>
    <t>МБДОУ "Детский сад №  91"</t>
  </si>
  <si>
    <t>МБДОУ "Детский сад №  93"</t>
  </si>
  <si>
    <t>МБДОУ "Детский сад №  96"</t>
  </si>
  <si>
    <t>МБДОУ "Детский сад №  99"</t>
  </si>
  <si>
    <t>МБДОУ "Детский сад № 101"</t>
  </si>
  <si>
    <t>МБДОУ "Детский сад № 102"</t>
  </si>
  <si>
    <t>МБДОУ "Детский сад № 103"</t>
  </si>
  <si>
    <t>МБДОУ "Детский сад № 104"</t>
  </si>
  <si>
    <t>МБДОУ «Детский сад №  88»</t>
  </si>
  <si>
    <t>МБДОУ «Детский сад №  89»</t>
  </si>
  <si>
    <t>МБДОУ «Детский сад №  91»</t>
  </si>
  <si>
    <t>МБДОУ «Детский сад №  93»</t>
  </si>
  <si>
    <t>МБДОУ «Детский сад №  96»</t>
  </si>
  <si>
    <t>МБДОУ «Детский сад №  99»</t>
  </si>
  <si>
    <t>МБДОУ «Детский сад № 101»</t>
  </si>
  <si>
    <t>МБДОУ «Детский сад № 102»</t>
  </si>
  <si>
    <t>МБДОУ «Детский сад № 103»</t>
  </si>
  <si>
    <t>МБДОУ «Детский сад № 104»</t>
  </si>
  <si>
    <t>МБДОУ «Детский сад № 76»</t>
  </si>
  <si>
    <t>МБДОУ «Детский сад № 77»</t>
  </si>
  <si>
    <t>МБДОУ «Детский сад № 78»</t>
  </si>
  <si>
    <t>МБДОУ «Детский сад № 79»</t>
  </si>
  <si>
    <t>МБДОУ «Детский сад № 80»</t>
  </si>
  <si>
    <t>МБДОУ «Детский сад № 81»</t>
  </si>
  <si>
    <t>МБДОУ «Детский сад № 82»</t>
  </si>
  <si>
    <t>МБДОУ «Детский сад № 84»</t>
  </si>
  <si>
    <t>МБДОУ «Детский сад № 85»</t>
  </si>
  <si>
    <t>МБДОУ «Детский сад № 87»</t>
  </si>
  <si>
    <t>МБДОУ «Детский сад № 88»</t>
  </si>
  <si>
    <t>МБДОУ «Детский сад № 89»</t>
  </si>
  <si>
    <t>МБДОУ «Детский сад № 91»</t>
  </si>
  <si>
    <t>МБДОУ «Детский сад № 93»</t>
  </si>
  <si>
    <t>МБДОУ «Детский сад № 96»</t>
  </si>
  <si>
    <t>МБДОУ «Детский сад № 99»</t>
  </si>
  <si>
    <t>МБДОУ «Детский сад № 105»</t>
  </si>
  <si>
    <t>МБДОУ «Детский сад № 106»</t>
  </si>
  <si>
    <t>МБДОУ «Детский сад № 107»</t>
  </si>
  <si>
    <t>МБДОУ «Детский сад № 108»</t>
  </si>
  <si>
    <t>МБДОУ «Детский сад № 109»</t>
  </si>
  <si>
    <t>МБДОУ «Детский сад № 110»</t>
  </si>
  <si>
    <t>МБДОУ «Детский сад № 111»</t>
  </si>
  <si>
    <t>МБДОУ «Детский сад № 112»</t>
  </si>
  <si>
    <t>МБДОУ «Детский сад № 115»</t>
  </si>
  <si>
    <t>МБДОУ «Детский сад № 116»</t>
  </si>
  <si>
    <t>МБДОУ «Детский сад № 117»</t>
  </si>
  <si>
    <t>МБДОУ «Детский сад № 118»</t>
  </si>
  <si>
    <t>МБДОУ «Детский сад № 119»</t>
  </si>
  <si>
    <t>МБДОУ «Детский сад № 120»</t>
  </si>
  <si>
    <t>МБДОУ «Детский сад № 121»</t>
  </si>
  <si>
    <t>МБДОУ «Детский сад № 122»</t>
  </si>
  <si>
    <t>МБДОУ «Детский сад № 123»</t>
  </si>
  <si>
    <t>МБДОУ «Детский сад № 124»</t>
  </si>
  <si>
    <t>МБДОУ «Детский сад № 125»</t>
  </si>
  <si>
    <t>МБДОУ «Детский сад № 126»</t>
  </si>
  <si>
    <t>МБДОУ «Детский сад № 128»</t>
  </si>
  <si>
    <t>МБДОУ «Детский сад № 130»</t>
  </si>
  <si>
    <t>МБДОУ «Детский сад № 131»</t>
  </si>
  <si>
    <t>МБДОУ «Детский сад № 133»</t>
  </si>
  <si>
    <t>МБДОУ «Детский сад № 134»</t>
  </si>
  <si>
    <t>МБДОУ «Детский сад № 135»</t>
  </si>
  <si>
    <t>МБДОУ «Детский сад № 136»</t>
  </si>
  <si>
    <t>МБДОУ «Детский сад № 137»</t>
  </si>
  <si>
    <t>МБДОУ «Детский сад № 138»</t>
  </si>
  <si>
    <t>МБДОУ «Детский сад № 139»</t>
  </si>
  <si>
    <t>МБДОУ «Детский сад № 140»</t>
  </si>
  <si>
    <t>МБДОУ «Детский сад № 141»</t>
  </si>
  <si>
    <t>МБДОУ «Детский сад № 142»</t>
  </si>
  <si>
    <t>МБДОУ «Детский сад № 143»</t>
  </si>
  <si>
    <t>МБДОУ «Детский сад № 145»</t>
  </si>
  <si>
    <t>МБДОУ «Детский сад № 146»</t>
  </si>
  <si>
    <t>МБДОУ «Детский сад №153» </t>
  </si>
  <si>
    <t>МБДОУ «Детский сад № 154»</t>
  </si>
  <si>
    <t>МАДОУ «Детский сад № 147»</t>
  </si>
  <si>
    <t>МАДОУ «Детский сад № 148»</t>
  </si>
  <si>
    <t>МАДОУ «Детский сад № 149»</t>
  </si>
  <si>
    <t>МБДОУ «Детский сад № 150»</t>
  </si>
  <si>
    <t>МБДОУ «Детский сад № 151»</t>
  </si>
  <si>
    <t>МБДОУ «Детский сад № 152»</t>
  </si>
  <si>
    <t>МБДОУ «Детский сад № 157»</t>
  </si>
  <si>
    <t>МАДОУ «Детский сад №158»</t>
  </si>
  <si>
    <t>МБДОУ «Детский сад № 159»</t>
  </si>
  <si>
    <t>МБДОУ «Детский сад № 160»</t>
  </si>
  <si>
    <t>МБДОУ «Детский сад № 161»</t>
  </si>
  <si>
    <t>МАОУ «Лицей №  4»</t>
  </si>
  <si>
    <t>МБОУ «Школа №  5»</t>
  </si>
  <si>
    <t>МБОУ «Средняя общеобразовательная школа №  1»</t>
  </si>
  <si>
    <t>МБОУ «Гимназия № 2 Ордена «Знак Почета» им. И.П. Павлова»</t>
  </si>
  <si>
    <t>МБОУ «Средняя общеобразовательная школа №  3»</t>
  </si>
  <si>
    <t>МБОУ «Средняя общеобразовательная школа № 6 с углубленным изучением французского языка»</t>
  </si>
  <si>
    <t>МБОУ «Средняя общеобразовательная школа №  7»</t>
  </si>
  <si>
    <t>МБОУ «Средняя общеобразовательная школа №  8»</t>
  </si>
  <si>
    <t>МБОУ «Средняя общеобразовательная школа №  9»</t>
  </si>
  <si>
    <t>МБОУ «Средняя общеобразовательная школа № 11 с углубленным изучением предметов художественно-эстетического направления»</t>
  </si>
  <si>
    <t>МБОУ «Средняя общеобразовательная школа № 13»</t>
  </si>
  <si>
    <t>МБОУ «Средняя общеобразовательная школа № 14»</t>
  </si>
  <si>
    <t>МБОУ «Средняя общеобразовательная школа № 15»</t>
  </si>
  <si>
    <t>МБОУ «Средняя общеобразовательная школа №7»</t>
  </si>
  <si>
    <t>МБОУ «Средняя общеобразовательная школа №8»</t>
  </si>
  <si>
    <t>МБОУ «Средняя общеобразовательная школа №9»</t>
  </si>
  <si>
    <t>МБОУ «Средняя общеобразовательная школа №11 с углубленным изучением предметов художественно-эстетического направления»</t>
  </si>
  <si>
    <t>МБОУ «Средняя общеобразовательная школа №13»</t>
  </si>
  <si>
    <t>МБОУ «Средняя общеобразовательная школа №14»</t>
  </si>
  <si>
    <t>МБОУ «Средняя общеобразовательная школа №15»</t>
  </si>
  <si>
    <t>МБОУ «Средняя общеобразовательная школа № 16»</t>
  </si>
  <si>
    <t>МБОУ «Средняя общеобразовательная школа № 17»</t>
  </si>
  <si>
    <t>МБОУ «Средняя общеобразовательная школа           № 19(25) имени вице-адмирала В.М. Головина»</t>
  </si>
  <si>
    <t>МБОУ «Средняя общеобразовательная школа № 20»</t>
  </si>
  <si>
    <t>МБОУ «Средняя общеобразовательная школа  №21»</t>
  </si>
  <si>
    <t>МБОУ «Средняя общеобразовательная школа № 22 с углубленным изучением английского языка»</t>
  </si>
  <si>
    <t>МБОУ «Средняя общеобразовательная школа № 24»</t>
  </si>
  <si>
    <t>МБОУ «Средняя общеобразовательная школа № 28»</t>
  </si>
  <si>
    <t>МБОУ «Средняя общеобразовательная школа № 29»</t>
  </si>
  <si>
    <t>МБОУ «Средняя общеобразовательная школа № 30»</t>
  </si>
  <si>
    <t>МБОУ «Средняя общеобразовательная школа № 31»</t>
  </si>
  <si>
    <t>МБОУ «Средняя общеобразовательная школа № 32»</t>
  </si>
  <si>
    <t>МБОУ «Средняя общеобразовательная школа № 33»</t>
  </si>
  <si>
    <t>МБОУ «Средняя общеобразовательная школа № 34»</t>
  </si>
  <si>
    <t>МБОУ «Средняя общеобразовательная школа № 35»</t>
  </si>
  <si>
    <t>МБОУ «Средняя общеобразовательная школа №16»</t>
  </si>
  <si>
    <t>МБОУ «Средняя общеобразовательная школа №17»</t>
  </si>
  <si>
    <t>МБОУ «Средняя общеобразовательная школа №20»</t>
  </si>
  <si>
    <t>МБОУ «Средняя общеобразовательная школа №29»</t>
  </si>
  <si>
    <t>МБОУ «Средняя общеобразовательная школа №30»</t>
  </si>
  <si>
    <t>МБОУ «Средняя общеобразовательная школа №31»</t>
  </si>
  <si>
    <t>МБОУ «Средняя общеобразовательная школа №32»</t>
  </si>
  <si>
    <t>МБОУ «Средняя общеобразовательная школа №33»</t>
  </si>
  <si>
    <t>МБОУ «Средняя общеобразовательная школа №34»</t>
  </si>
  <si>
    <t>МБОУ «Средняя общеобразовательная школа №35»</t>
  </si>
  <si>
    <t>МБОУ  «Средняя общеобразовательная школа № 36»</t>
  </si>
  <si>
    <t>МБОУ «Средняя общеобразовательная школа № 37»</t>
  </si>
  <si>
    <t>МБОУ «Средняя общеобразовательная школа № 38»</t>
  </si>
  <si>
    <t>МБОУ  «Средняя общеобразовательная школа №36»</t>
  </si>
  <si>
    <t>МБОУ «Средняя общеобразовательная школа №37»</t>
  </si>
  <si>
    <t>МБОУ «Средняя общеобразовательная школа №38»</t>
  </si>
  <si>
    <t>МБОУ «Средняя общеобразовательная школа №22 с углубленным изучением английского языка»</t>
  </si>
  <si>
    <t>МБОУ «Средняя общеобразовательная школа №24»</t>
  </si>
  <si>
    <t>МБОУ «Средняя общеобразовательная школа №28»</t>
  </si>
  <si>
    <t>МБОУ «Средняя общеобразовательная школа № 40»</t>
  </si>
  <si>
    <t>МБОУ «Средняя общеобразовательная школа № 41»</t>
  </si>
  <si>
    <t>МБОУ «Средняя общеобразовательная школа № 43»</t>
  </si>
  <si>
    <t>МБОУ «Средняя общеобразовательная школа  №44»</t>
  </si>
  <si>
    <t>МБОУ «Средняя общеобразовательная школа  №45»</t>
  </si>
  <si>
    <t>МБОУ «Средняя общеобразовательная школа  №46»</t>
  </si>
  <si>
    <t>МАОУ «Средняя общеобразовательная школа  №47»</t>
  </si>
  <si>
    <t>МБОУ «Средняя общеобразовательная школа  №48»</t>
  </si>
  <si>
    <t>МБОУ «Средняя общеобразовательная школа  №49»</t>
  </si>
  <si>
    <t>МБОУ «Средняя общеобразовательная школа  №50»</t>
  </si>
  <si>
    <t>МБОУ «Средняя общеобразовательная школа №40»</t>
  </si>
  <si>
    <t>МБОУ «Средняя общеобразовательная школа №39»</t>
  </si>
  <si>
    <t>МБОУ «Средняя общеобразовательная школа № 39»</t>
  </si>
  <si>
    <t>МБОУ «Средняя общеобразовательная школа № 51»</t>
  </si>
  <si>
    <t>МБОУ «Средняя общеобразовательная школа № 52»</t>
  </si>
  <si>
    <t>МБОУ «Средняя общеобразовательная школа № 54»</t>
  </si>
  <si>
    <t>МБОУ «Средняя общеобразовательная школа № 55»</t>
  </si>
  <si>
    <t>МБОУ «Средняя общеобразовательная школа № 57»</t>
  </si>
  <si>
    <t>МБОУ «Средняя общеобразовательная школа № 58»</t>
  </si>
  <si>
    <t>МБОУ «Средняя общеобразовательная школа № 59»</t>
  </si>
  <si>
    <t>МБОУ «Средняя общеобразовательная школа № 60»</t>
  </si>
  <si>
    <t>МБОУ «Средняя общеобразовательная школа № 56»</t>
  </si>
  <si>
    <t>МБОУ «Средняя общеобразовательная школа №56»</t>
  </si>
  <si>
    <t>МБОУ «Средняя общеобразовательная школа № 53»</t>
  </si>
  <si>
    <t>МБОУ Средняя общеобразовательная школа № 61»</t>
  </si>
  <si>
    <t>МБОУ Средняя общеобразовательная школа № 62»</t>
  </si>
  <si>
    <t>МБОУ Средняя общеобразовательная школа № 63»</t>
  </si>
  <si>
    <t>МБОУ Средняя общеобразовательная школа № 64»</t>
  </si>
  <si>
    <t>МБОУ Средняя общеобразовательная школа № 65»</t>
  </si>
  <si>
    <t>МБОУ Средняя общеобразовательная школа № 66»</t>
  </si>
  <si>
    <t>МБОУ Средняя общеобразовательная школа № 67»</t>
  </si>
  <si>
    <t>МБОУ Средняя общеобразовательная школа № 68»</t>
  </si>
  <si>
    <t>МБОУ Средняя общеобразовательная школа № 70»</t>
  </si>
  <si>
    <t>МБОУ Средняя общеобразовательная школа № 71»</t>
  </si>
  <si>
    <t>МБОУ Средняя общеобразовательная школа № 72»</t>
  </si>
  <si>
    <t>МБОУ «Средняя общеобразовательная школа № 61»</t>
  </si>
  <si>
    <t>МБОУ «Средняя общеобразовательная школа № 62»</t>
  </si>
  <si>
    <t>МБОУ «Средняя общеобразовательная школа № 63»</t>
  </si>
  <si>
    <t>МБОУ «Средняя общеобразовательная школа № 64»</t>
  </si>
  <si>
    <t>МБОУ «Средняя общеобразовательная школа № 65»</t>
  </si>
  <si>
    <t>МБОУ «Средняя общеобразовательная школа № 66»</t>
  </si>
  <si>
    <t>МБОУ «Средняя общеобразовательная школа № 67»</t>
  </si>
  <si>
    <t>МБОУ «Средняя общеобразовательная школа № 68»</t>
  </si>
  <si>
    <t>МБОУ «Средняя общеобразовательная школа № 70»</t>
  </si>
  <si>
    <t>МБОУ «Средняя общеобразовательная школа № 71»</t>
  </si>
  <si>
    <t>МБОУ «Средняя общеобразовательная школа № 72»</t>
  </si>
  <si>
    <t>МАОУ «Средняя общеобразовательная школа № 69 Центр развития образования»</t>
  </si>
  <si>
    <t>МАОУ «Средняя общеобразовательная школа №69 Центр развития образования»</t>
  </si>
  <si>
    <t>МБОУ «Средняя общеобразовательная школа  №73»</t>
  </si>
  <si>
    <t>МБОУ «Общеобразовательная школа-интернат № 1 среднего (полного) общего образования»</t>
  </si>
  <si>
    <t>МБОУ «Общеобразовательная школа-интернат № 2 среднего (полного) общего образования»</t>
  </si>
  <si>
    <t>МБОУ «Открытая (сменная) общеобразовательная школа № 6 имени А.С. Соколова»</t>
  </si>
  <si>
    <t>МБОУ «Гимназия № 5»</t>
  </si>
  <si>
    <t>МБОУ ДО  Станция детского (юношеского) технического творчества «Мечта»</t>
  </si>
  <si>
    <t>МБУ ДО «Детский оздоровительно-образовательный центр «Сказка»</t>
  </si>
  <si>
    <t xml:space="preserve">МБУДО «Детско-юношеский Центр  «Звезда» </t>
  </si>
  <si>
    <t xml:space="preserve">МАУ ДО «Рязанский городской Дворец детского творчества» </t>
  </si>
  <si>
    <t>МБУ «Психолого-медико-педагогическая комиссия»</t>
  </si>
  <si>
    <t>МУП «ЖКХ Водоснабжение         г. Сасово»</t>
  </si>
  <si>
    <t>МБУ ДО  «Центр развития творчества детей и юношества муниципального образования - Рязанский муниципальный район» Рязанской области</t>
  </si>
  <si>
    <t>МБУ ДО «Мурминская детская музыкальная школа»</t>
  </si>
  <si>
    <t>МБУ ДО «Полянская детская музыкальная школа»</t>
  </si>
  <si>
    <t>МБУ ДО «Подвязьевская детская музыкальная школа»</t>
  </si>
  <si>
    <t>МБУ ДО «Искровская детская музыкальная школа»</t>
  </si>
  <si>
    <t>МБДОУ «Александровский детский сад»</t>
  </si>
  <si>
    <t>МБДОУ «Болошневский детский сад»</t>
  </si>
  <si>
    <t>МБДОУ «Высоковский детский сад»</t>
  </si>
  <si>
    <t>МБДОУ «Дядьковский детский сад»</t>
  </si>
  <si>
    <t>МБДОУ «Екимовскийдетский сад»</t>
  </si>
  <si>
    <t>МБДОУ «Искровский детский сад»</t>
  </si>
  <si>
    <t>МБДОУ «Листвянский детский сад»</t>
  </si>
  <si>
    <t>МБДОУ «Льговский детский сад»</t>
  </si>
  <si>
    <t xml:space="preserve">МБДОУ «Мурминский детский сад №1» </t>
  </si>
  <si>
    <t>МБДОУ «Екимовский детский сад»</t>
  </si>
  <si>
    <t>МБДОУ «Новоселковский детский сад»</t>
  </si>
  <si>
    <t>МБДОУ «Окский детский сад»</t>
  </si>
  <si>
    <t>МБДОУ «Подвязьевский детский сад»</t>
  </si>
  <si>
    <t>МБДОУ «Рожковский детский сад»</t>
  </si>
  <si>
    <t>МБДОУ «Рязанский детский сад»</t>
  </si>
  <si>
    <t>МБДОУ «Стенькинский детский сад»</t>
  </si>
  <si>
    <t>МБДОУ «Турлатовский детский сад»</t>
  </si>
  <si>
    <t>МБДОУ «Заокский детский сад»</t>
  </si>
  <si>
    <t>МБДОУ «Полянский детский сад» «Родничок»</t>
  </si>
  <si>
    <t>МБДОУ «Полянский детский сад» «Сказка»</t>
  </si>
  <si>
    <t>МБДОУ «Мурминский детский сад «Теремок»</t>
  </si>
  <si>
    <t>МБДОУ «Полянский детский сад «Родничок»</t>
  </si>
  <si>
    <t>МБДОУ «Полянский детский сад «Сказка»</t>
  </si>
  <si>
    <t xml:space="preserve">МОУ «Клепиковская средняя общеобразовательная школа №1» </t>
  </si>
  <si>
    <t>МОУ «Тумская средняя общеобразовательная школа №3»</t>
  </si>
  <si>
    <t>МОУ «Тумская средняя общеобразовательная школа           № 46»</t>
  </si>
  <si>
    <t>МБУ «Городской стадион»</t>
  </si>
  <si>
    <t>МБУ ДО «Ряжская ДЮСШ»</t>
  </si>
  <si>
    <t>МБУ ДО «Детская музыкальная школа»</t>
  </si>
  <si>
    <t>МБУ ДО «Детская художественная школа»</t>
  </si>
  <si>
    <t xml:space="preserve">МБУК «Ряжский краеведческий музей» </t>
  </si>
  <si>
    <t>МБУК «Ряжский районный Дом культуры»</t>
  </si>
  <si>
    <t>МБУК «Ряжская Центральная библиотека»</t>
  </si>
  <si>
    <t>рынок услуг по размещению информации</t>
  </si>
  <si>
    <t>МКУ «Расчетно-хозяйственный центр»</t>
  </si>
  <si>
    <t>МОУ ДО «Дом детского творчества»</t>
  </si>
  <si>
    <t>МБУ ДО «Центр психолого-педагогической, медицинской и социальной помощи Контакт»</t>
  </si>
  <si>
    <t>МБУ ДО «Дом детского  творчества»</t>
  </si>
  <si>
    <t>МБУ ДО «Центр психолого-педагогической, медицинской и социальной помощи»</t>
  </si>
  <si>
    <t>МБУ «Сасовский районный Дом культуры»</t>
  </si>
  <si>
    <t>МКОУ ДО «Центр развития творчества» муниципального образрования -  Сасовский МР</t>
  </si>
  <si>
    <t xml:space="preserve">МДОУ «Шиловская средняя общеобразовательная школа № 1» </t>
  </si>
  <si>
    <t xml:space="preserve">МДОУ «Шиловская средняя общеобразовательная школа № 3» </t>
  </si>
  <si>
    <t>МБУДО «Центр психолого-педагогической помощи «Родник»</t>
  </si>
  <si>
    <t xml:space="preserve">рынок  услуг по оказанию психологической помощи </t>
  </si>
  <si>
    <t>Рыбновский</t>
  </si>
  <si>
    <t>МБДОУ«Детский сад № 8 «Колокольчик»</t>
  </si>
  <si>
    <t>МБДОУ «Детский сад № 1 «Медвежонок»</t>
  </si>
  <si>
    <t>МБДОУ «Детский сад № 2 «Сказка»</t>
  </si>
  <si>
    <t>МБДОУ «Детский сад № 4 «Радуга»</t>
  </si>
  <si>
    <t>МБДОУ «Детский сад № 3 «Светлячок»</t>
  </si>
  <si>
    <t>МБДОУ «Детский сад № 5 «Берёзка»</t>
  </si>
  <si>
    <t>МБДОУ «Детский сад № 6 «Колосок»</t>
  </si>
  <si>
    <t>МБДОУ «Детский сад № 7 «Солнышко»</t>
  </si>
  <si>
    <t>МБДОУ «Детский сад № 9 «Чебурашка»</t>
  </si>
  <si>
    <t>МБДОУ «Детский сад № 10 «Золотая рыбка»</t>
  </si>
  <si>
    <t>МБДОУ «Детский сад № 8 «Колокольчик»</t>
  </si>
  <si>
    <t>МБОУ «Алешинская основная общеобразовательная школа»</t>
  </si>
  <si>
    <t>МБОУ «Батуринская основная общеобразовательная школа»</t>
  </si>
  <si>
    <t>МБОУ «Больше-Жоковская основная общеобразовательная школа»</t>
  </si>
  <si>
    <t>МБОУ «Пионерская основная общеобразовательная школа»</t>
  </si>
  <si>
    <t>МБОУ «Перекальская основная общеобразовательная школа»</t>
  </si>
  <si>
    <t>МБОУ «Рыбновская основная общеобразовательная школа №5»</t>
  </si>
  <si>
    <t xml:space="preserve">МБОУ «Баграмовская средняя общеобразовательная школа» </t>
  </si>
  <si>
    <t xml:space="preserve">МБОУ «Высоковская средняя общеобразовательная школа» </t>
  </si>
  <si>
    <t xml:space="preserve">МБОУ «Костинская средняя общеобразовательная школа» </t>
  </si>
  <si>
    <t xml:space="preserve">МБОУ «Кузьминская средняя общеобразовательная школа» </t>
  </si>
  <si>
    <t xml:space="preserve">МБОУ «Чурилковская средняя общеобразовательная школа» </t>
  </si>
  <si>
    <t xml:space="preserve">МБОУ «Рыбновская средняя общеобразовательная школа №1» </t>
  </si>
  <si>
    <t xml:space="preserve">МБОУ «Рыбновская средняя общеобразовательная школа № 1» </t>
  </si>
  <si>
    <t>МБОУ «Рыбновская средняя общеобразовательная школа  № 2»</t>
  </si>
  <si>
    <t>МБОУ «Рыбновская средняя общеобразовательная школа  № 3»</t>
  </si>
  <si>
    <t>МБОУ «Рыбновская средняя общеобразовательная школа  № 4»</t>
  </si>
  <si>
    <t>МБОУ «Рыбновская основная общеобразовательная школа № 5»</t>
  </si>
  <si>
    <t>МБОУ «Рыбновская средняя общеобразовательная школа №2»</t>
  </si>
  <si>
    <t>МБОУ «Рыбновская средняя общеобразовательная школа №3»</t>
  </si>
  <si>
    <t>МБОУ «Рыбновская средняя общеобразовательная школа №4»</t>
  </si>
  <si>
    <t>МБУК «Рыбновское клубное объединение»</t>
  </si>
  <si>
    <t>МБУК «Центральная библиотека Рыбновского муниципального района Рязанской области»</t>
  </si>
  <si>
    <t>МБУК «Рыбновский районный краеведческий музей»</t>
  </si>
  <si>
    <t>МБУК «Дом-музей Пироговых»</t>
  </si>
  <si>
    <t>МБУК ИТМК «Музей обороны и тыла»</t>
  </si>
  <si>
    <t>МБУ ДО «Рыбновский районный Детско-юношеский Центр туризма»</t>
  </si>
  <si>
    <t>МБУ ДО «Рыбновский Центр детского творчества»</t>
  </si>
  <si>
    <t xml:space="preserve">МКУ «Центральная библиотека» </t>
  </si>
  <si>
    <t xml:space="preserve">МКУ «Рыбновский районный информационно-методический Центр по обслуживанию работников образовательных учреждений»
</t>
  </si>
  <si>
    <t>рынок прочих деловых услуг</t>
  </si>
  <si>
    <t>рынок в сфере культуры</t>
  </si>
  <si>
    <t>МБУДО «Рыбновская детская школа искусств»</t>
  </si>
  <si>
    <t>МБУДО «Баграмовская детская музыкальная школа»</t>
  </si>
  <si>
    <t>МБУДО «Чурилковская детская музыкальная школа»</t>
  </si>
  <si>
    <t xml:space="preserve">МДОУ Шиловская средняя общеобразовательная школа       № 2 </t>
  </si>
  <si>
    <t>МОУ «Ряжская средняя школа       № 1»</t>
  </si>
  <si>
    <t>МОУ «Ряжская средняя школа       № 2»</t>
  </si>
  <si>
    <t>МОУ «Ряжская средняя школа       № 3»</t>
  </si>
  <si>
    <t>МОУ «Ряжская средняя школа       № 4»</t>
  </si>
  <si>
    <t>МДОУ «Ряжский детский сад        № 1»</t>
  </si>
  <si>
    <t>МДОУ «Ряжский детский сад        № 2»</t>
  </si>
  <si>
    <t>МДОУ «Ряжский детский сад         № 3»</t>
  </si>
  <si>
    <t>МДОУ «Кораблинский детский сад «Солнышко»</t>
  </si>
  <si>
    <t>МДОУ «Кораблинский детский сад «Красная шапочка»</t>
  </si>
  <si>
    <t>МДОУ «Детский сад «Чебурашка»</t>
  </si>
  <si>
    <t>МДОУ «Великолукский детский сад «Дюймовочка»</t>
  </si>
  <si>
    <t>МДОУ «Газопроводский детский сад «Колокольчик»</t>
  </si>
  <si>
    <t>МДОУ «Ковалинский  детский сад «Росинка»</t>
  </si>
  <si>
    <t>МДОУ «Пехлецкий детский сад «Солнышко»</t>
  </si>
  <si>
    <t>МДОУ «Семионовский детский сад «Ласточка»</t>
  </si>
  <si>
    <t>МОУ «Ерлинская основная общеобразовательная школа»</t>
  </si>
  <si>
    <t>МОУ «Кипчаковская средняя общеобразовательная школа»</t>
  </si>
  <si>
    <t>МОУ «Ключанская средняя общеобразовательная школа»</t>
  </si>
  <si>
    <t>МОУ «Кораблинская средняя общеобразовательная школа № 1»</t>
  </si>
  <si>
    <t>МОУ «Кораблинская средняя общеобразовательная школа № 2»</t>
  </si>
  <si>
    <t>МОУ «Кораблинская средняя общеобразовательная школа им. Героя РФ И.В. Сарычева»</t>
  </si>
  <si>
    <t>МОУ «Пехлецкая средняя общеобразовательная школа          им. В.В. Соловова»</t>
  </si>
  <si>
    <t>МОУ «Пустотинская средняя общеобразовательная школа»</t>
  </si>
  <si>
    <t>МОУ «Яблоневская основная  общеобразовательная школа»</t>
  </si>
  <si>
    <t>МОУ «Кораблинская средняя общеобразовательная школа №1»</t>
  </si>
  <si>
    <t>МОУ «Кораблинская средняя общеобразовательная школа №2»</t>
  </si>
  <si>
    <t>МБУ ДО «Кораблинская детская музыкальная школа»</t>
  </si>
  <si>
    <t>МБО ДО «Кораблинская детская художественная школа»</t>
  </si>
  <si>
    <t>МКП «Кораблинские тепловые и электрические сети»</t>
  </si>
  <si>
    <t>МКП «Кораблинская транспортная компания»</t>
  </si>
  <si>
    <t>МУП «Ателье бытового обслуживания населения»</t>
  </si>
  <si>
    <t>МУП БОН ателье «Родничок»</t>
  </si>
  <si>
    <t>рынок бытовых услуг населения</t>
  </si>
  <si>
    <t>МБОУ «Сапожковский детский сад № 3»</t>
  </si>
  <si>
    <t>МБОУ «Канинская средняя общеобразовательная школа»</t>
  </si>
  <si>
    <t>МБОУ «Сапожковская средняя школа № 1 им. Героя России             Тучина А.И.»</t>
  </si>
  <si>
    <t>МБОУ «Морозово-Борковская средняя общеобразовательная школа»</t>
  </si>
  <si>
    <t>МБУ ДО «Сапожковская детская школа искусств»</t>
  </si>
  <si>
    <t>МБУ ДО «Сапожковский районный Дом детского творчества»</t>
  </si>
  <si>
    <t>Михайловский</t>
  </si>
  <si>
    <t>МДОУ «Детский сад «Солнышко» </t>
  </si>
  <si>
    <t>МДОУ «Детский сад «Колосок» </t>
  </si>
  <si>
    <t>МДОУ «Детский сад «Березка» </t>
  </si>
  <si>
    <t>МДОУ «Детский сад «Веснушки» </t>
  </si>
  <si>
    <t>МДОУ «Детский сад «Колокольчик» </t>
  </si>
  <si>
    <t>МДОУ «Детский сад «Родничок» </t>
  </si>
  <si>
    <t>МБДОУ «Детский сад «Василек» </t>
  </si>
  <si>
    <t>МДОУ «Детский сад «Сказка» </t>
  </si>
  <si>
    <t>МДОУ «Детский сад «№ 4»</t>
  </si>
  <si>
    <t>МОУ «Голдинская средняя общеобразовательная школа»</t>
  </si>
  <si>
    <t>МОУ «Виленская средняя общеобразовательная школа»</t>
  </si>
  <si>
    <t>МОУ «Заревская средняя общеобразовательная школа»</t>
  </si>
  <si>
    <t xml:space="preserve">МОУ «Михайловская средняя общеобразовательная школа № 1» </t>
  </si>
  <si>
    <t xml:space="preserve">МОУ «Михайловская средняя общеобразовательная школа № 2» </t>
  </si>
  <si>
    <t xml:space="preserve">МОУ «Михайловская средняя общеобразовательная школа № 3» </t>
  </si>
  <si>
    <t xml:space="preserve">МОУ «Октябрьская средняя общеобразовательная школа № 2» </t>
  </si>
  <si>
    <t>МОУ «Печерне-Высельская основная общеобразовательная школа»</t>
  </si>
  <si>
    <t>МОУ «Поярковская средняя общеобразовательная школа»</t>
  </si>
  <si>
    <t>МОУ «Слободская средняя общеобразовательная школа»</t>
  </si>
  <si>
    <t>МОУ «Трепольскаясредняя общеобразовательная школа»</t>
  </si>
  <si>
    <t>МОУ «Чапаевская средняя общеобразовательная школа»</t>
  </si>
  <si>
    <t>МОУ «Чуриковская основная общеобразовательная школа»</t>
  </si>
  <si>
    <t xml:space="preserve">МОУ «Михайловская средняя общеобразовательная школа №1» </t>
  </si>
  <si>
    <t xml:space="preserve">МОУ «Михайловская средняя общеобразовательная школа №2» </t>
  </si>
  <si>
    <t xml:space="preserve">МОУ «Михайловская средняя общеобразовательная школа №3» </t>
  </si>
  <si>
    <t xml:space="preserve">МОУ «Октябрьская средняя общеобразовательная школа №2» </t>
  </si>
  <si>
    <t>МБУ ДО «Дом Детского Творчества»</t>
  </si>
  <si>
    <t>МБУ ДО «Михайловская детско-юношеская спортивная школа»</t>
  </si>
  <si>
    <t>МУ Телекомпания «Михайлов-ТВ»</t>
  </si>
  <si>
    <t>МУК «Михайловская ЦРБ им. А.С. Пушкина»</t>
  </si>
  <si>
    <t>МУК «Михайловский исторический музей»</t>
  </si>
  <si>
    <t>МБУ ДО «Михайловская ДШИ им. В.И. Агапкина»</t>
  </si>
  <si>
    <t>МБУ ДО  «Октябрьская ДШИ»</t>
  </si>
  <si>
    <t>МКП «Михайловгазстрой»</t>
  </si>
  <si>
    <t>рынок услуг эфирного вещания телепрограмм</t>
  </si>
  <si>
    <t>МУП «Энерго-сбытовая и тепловая компания»</t>
  </si>
  <si>
    <t xml:space="preserve">рынок коммунальнных услуг </t>
  </si>
  <si>
    <t>водоснабжение (тыс.м3)</t>
  </si>
  <si>
    <t>рынок строительных услуг</t>
  </si>
  <si>
    <t>МУП «Михайловская межхозяйственная строительная организация»</t>
  </si>
  <si>
    <t>МКП «Октябрьское»</t>
  </si>
  <si>
    <t>МУП «Михайловская межхозяйственная строительная организация плюс»</t>
  </si>
  <si>
    <t>рынок услуг в градостроительстве и землеустройстве</t>
  </si>
  <si>
    <t>рынок жилищно-коммунальных услуг</t>
  </si>
  <si>
    <t>рынок услуг по производству молочной продукции</t>
  </si>
  <si>
    <t>водоотведение (тыс.м3)</t>
  </si>
  <si>
    <t>теплоснабжение  (т.Гкалл)</t>
  </si>
  <si>
    <t>МКП «Жилсервис»</t>
  </si>
  <si>
    <t>МБУ «ТРК-РСТР»</t>
  </si>
  <si>
    <t>МУК «Вердеревский СДК»</t>
  </si>
  <si>
    <t>МУК «Горловский СДК»</t>
  </si>
  <si>
    <t>МУК «Полянский СДК»</t>
  </si>
  <si>
    <t>МУК «Корневской СДК»</t>
  </si>
  <si>
    <t>МУК «Павелецкий  ДК»</t>
  </si>
  <si>
    <t>МУК «Шелемишевский СДК»</t>
  </si>
  <si>
    <t>МУК «Побединский  ДК»</t>
  </si>
  <si>
    <t xml:space="preserve">рынок оказания коммунальнных услуг </t>
  </si>
  <si>
    <t>рынок оказания коммунальных услуг</t>
  </si>
  <si>
    <t>МУК «Успенский СДК»</t>
  </si>
  <si>
    <t>МУК «ЦБС Скопинского МО района»</t>
  </si>
  <si>
    <t>МУК «Ильинский СДК»</t>
  </si>
  <si>
    <t>МДОУ «Вердеревский детский сад»</t>
  </si>
  <si>
    <t>МДОУ «Горловский детский сад»</t>
  </si>
  <si>
    <t>МДОУ «Ильинский детский сад»</t>
  </si>
  <si>
    <t>МДОУ «Детский сад "Радуга»</t>
  </si>
  <si>
    <t>МДОУ «Клекотковский детский сад»</t>
  </si>
  <si>
    <t>МДОУ «Корневской детский сад»</t>
  </si>
  <si>
    <t>МДОУ «Лопатинский детский сад»</t>
  </si>
  <si>
    <t>МДОУ «Мало-Шелемишевский детский сад»</t>
  </si>
  <si>
    <t>МДОУ «Павелецкий детский сад»</t>
  </si>
  <si>
    <t>МДОУ «Побединский детский сад»</t>
  </si>
  <si>
    <t>МДОУ «Полянский детский сад»</t>
  </si>
  <si>
    <t>МДОУ «Секиринский детский сад»</t>
  </si>
  <si>
    <t>МДОУ «Успенский детский сад»</t>
  </si>
  <si>
    <t>МДОУ «Шелемишевский детский сад»</t>
  </si>
  <si>
    <t>МБОУ «Вослебовская СОШ»</t>
  </si>
  <si>
    <t>МБОУ «ГорловскаяСОШ»</t>
  </si>
  <si>
    <t>МБОУ «Ильинская СОШ»</t>
  </si>
  <si>
    <t>МБОУ «Корневская СОШ»</t>
  </si>
  <si>
    <t>МБОУ «Мало-Шелемишевская СОШ»</t>
  </si>
  <si>
    <t>МБОУ «Павелецкая СОШ»</t>
  </si>
  <si>
    <t>МБОУ «Побединская СОШ»</t>
  </si>
  <si>
    <t>МБОУ «Чулковская  СОШ»</t>
  </si>
  <si>
    <t>МДОУ «Детский сад «Радуга»</t>
  </si>
  <si>
    <t>АО «Пронский маслозавод»</t>
  </si>
  <si>
    <t>МУК «РДК Скопинского МО»</t>
  </si>
  <si>
    <t>Милославский</t>
  </si>
  <si>
    <t>МБ УДО  «Милославское 
детская школа искусств»</t>
  </si>
  <si>
    <t>МУК «Районный дом культуры»</t>
  </si>
  <si>
    <t xml:space="preserve">
МУК «Музей П.П.Семенова-Тян-Шанского»</t>
  </si>
  <si>
    <t>МУК «Культурно
спортивный центр»</t>
  </si>
  <si>
    <t>МДОУ «Детский сад № 1»</t>
  </si>
  <si>
    <t>МДОУ «Чернавский 
детский сад»</t>
  </si>
  <si>
    <t xml:space="preserve">
МОУ «Кочуровская школа» *</t>
  </si>
  <si>
    <t xml:space="preserve">
МОУ «Липяговская школа» *</t>
  </si>
  <si>
    <t>МОУ "Октябрьская школа» *</t>
  </si>
  <si>
    <t>МОУ «Павловская школа» *</t>
  </si>
  <si>
    <t>МОУ «Центральная школа» *</t>
  </si>
  <si>
    <t xml:space="preserve">МОУ «Чернавская школа» </t>
  </si>
  <si>
    <t>МОУ «Милославская школа» *</t>
  </si>
  <si>
    <t xml:space="preserve">МДОУ «Больше-Подовеченский детский сад» </t>
  </si>
  <si>
    <t>МОУ «Больше-Подовеченская школа»</t>
  </si>
  <si>
    <t>МОУ «Больше-Подовеченская основная  общеобразовательная школа»</t>
  </si>
  <si>
    <t>МОУ «Кочуровская средняя  общеобразовательная школа» *</t>
  </si>
  <si>
    <t>МОУ «Липяговская основная  общеобразовательная школа» *</t>
  </si>
  <si>
    <t>МОУ "Октябрьская основная  общеобразовательная школа» *</t>
  </si>
  <si>
    <t>МОУ «Павловская основная  общеобразовательная школа» *</t>
  </si>
  <si>
    <t>МОУ «Центральная средняя  общеобразовательная школа» *</t>
  </si>
  <si>
    <t xml:space="preserve">МОУ «Чернавская средняя  общеобразовательная школа» </t>
  </si>
  <si>
    <t>МОУ «Милославская средняя общеобразовательная школа» *</t>
  </si>
  <si>
    <t>МБОУ «Вослебовская средняя общеобразовательная школа»</t>
  </si>
  <si>
    <t>МБОУ «Горловская средняя общеобразовательная школа»</t>
  </si>
  <si>
    <t>МБОУ «Ильинская средняя общеобразовательная школа»</t>
  </si>
  <si>
    <t>МБОУ «Павелецкая средняя общеобразовательная школа»</t>
  </si>
  <si>
    <t>МБОУ «Мало-Шелемишевская средняя общеобразовательная школа»</t>
  </si>
  <si>
    <t>МБОУ «Побединская средняя общеобразовательная школа»</t>
  </si>
  <si>
    <t>МБОУ «Чулковская  средняя общеобразовательная школа»</t>
  </si>
  <si>
    <t>МУП «Спасский хлебокомбинат»</t>
  </si>
  <si>
    <t>МУП «Спасская районная аптека  № 52"</t>
  </si>
  <si>
    <t>МУП «Ижевское коммунальное  хозяйство»</t>
  </si>
  <si>
    <t>МБУ «Кирицкое»</t>
  </si>
  <si>
    <t>МБУ «Благоустройство»                  (ТБО, КГМ)</t>
  </si>
  <si>
    <t>МБУ «Благоустройство»                  (Баня)</t>
  </si>
  <si>
    <t>МБДОУ «Спасский детский сад №1»</t>
  </si>
  <si>
    <t>МБДОУ  Детский сад «Теремок»</t>
  </si>
  <si>
    <t>МБДОУ  Детский сад «Светлячок»</t>
  </si>
  <si>
    <t>МБДОУ Детский сад «Сказка»</t>
  </si>
  <si>
    <t>МБДОУ Детский сад «Солнышко»</t>
  </si>
  <si>
    <t xml:space="preserve">МБДОУ «Ижевский детский сад №2» </t>
  </si>
  <si>
    <t>МБДОУ «Выжелесский детский сад»</t>
  </si>
  <si>
    <t>МБДОУ Детский сад  «Золотой петушок»</t>
  </si>
  <si>
    <t>МБОУ «Спасская гимназия»</t>
  </si>
  <si>
    <t>МБОУ «Выжелесская основная общеобразовательная школа»</t>
  </si>
  <si>
    <t>МБОУ «Ижевская средняя общеобразовательная школа им.К.Э.Циолковского»</t>
  </si>
  <si>
    <t>МБОУ «Исадская средняя общеобразовательная школа»</t>
  </si>
  <si>
    <t>МБОУ «Панинская средняя общеобразовательная школа»</t>
  </si>
  <si>
    <t>МБОУ «Кирицкая средняя общеобразовательная школа»</t>
  </si>
  <si>
    <t>МБОУ «Городковическая средняя общеобразовательная школа»</t>
  </si>
  <si>
    <t>МБОУ «Перкинская средняя общеобразовательная школа»</t>
  </si>
  <si>
    <t>МБОУ «Спасская средняя общеобразовательная школа»</t>
  </si>
  <si>
    <t>МБ ОУ «Веретьинская средняя общеобразовательная школа»</t>
  </si>
  <si>
    <t>МБОУ «Троицкая средняя общеобразовательная школа им.Героя Советского Союза А.С.Юханова»</t>
  </si>
  <si>
    <t>МБОУ «Старокиструсская средняя общеобразовательная школа»</t>
  </si>
  <si>
    <t>МБОУ «Можарская средняя общеобразовательная школа»</t>
  </si>
  <si>
    <t>МБОУ «Борецкая средняя общеобразовательная школа»</t>
  </si>
  <si>
    <t>МБОУ «Напольновская средняя общеобразовательная школа»</t>
  </si>
  <si>
    <t xml:space="preserve"> МБОУ «Алексеевская средняя общеобразовательная школа»</t>
  </si>
  <si>
    <t>МОУ «Муравлянская средняя общеобразовательная школа»</t>
  </si>
  <si>
    <t>МОУ «Карл-Марковская средняя общеобразовательная школа»</t>
  </si>
  <si>
    <t>МОУ «Сараевская средняя общеобразовательная школа»</t>
  </si>
  <si>
    <t>МБОУ «Новобокинская средняя общеобразовательная школа»</t>
  </si>
  <si>
    <t>Путятинский</t>
  </si>
  <si>
    <t xml:space="preserve">МДОУ детский сад «Сказка"  </t>
  </si>
  <si>
    <t>МОУ «Путятинская средняя общеобразовательная школа»</t>
  </si>
  <si>
    <t xml:space="preserve">МОУ «Береговская основная общеобразовательная школа» </t>
  </si>
  <si>
    <t>МОУ «Карабухинская основная общеобразовательная школа»</t>
  </si>
  <si>
    <t>МОУ «Песоченская средняя общеобразовательная школа им.А.И.Кошелева»</t>
  </si>
  <si>
    <t xml:space="preserve">МОУ «Ново-Деревенская основная общеобразовательная школа» </t>
  </si>
  <si>
    <t xml:space="preserve">МБДОУ «Путятинский детский сад «Березка» </t>
  </si>
  <si>
    <t>МБУДО «Дом детского творчества муниципального образования - Путятинский муниципальный район Рязанской области»</t>
  </si>
  <si>
    <t xml:space="preserve">МБУДО «Путятинская детско-юношеская спортивная школа»  </t>
  </si>
  <si>
    <t xml:space="preserve">МДОУ детский сад «Сказка»  </t>
  </si>
  <si>
    <t xml:space="preserve">МУК «Путятинская центральная библиотека» </t>
  </si>
  <si>
    <t xml:space="preserve">МУК «Путятинский районный Дом культуры» </t>
  </si>
  <si>
    <t xml:space="preserve">МБУДО «Путятинская детская музыкальная школа» </t>
  </si>
  <si>
    <t>Пителинский</t>
  </si>
  <si>
    <t xml:space="preserve">МКОУ «Пителинская средняя общеобразовательная школа» </t>
  </si>
  <si>
    <t xml:space="preserve">МКОУ «Высокополянская средняя общеобразовательная школа» </t>
  </si>
  <si>
    <t xml:space="preserve">МКОУ «Нестеровская средняя общеобразовательная школа» </t>
  </si>
  <si>
    <t xml:space="preserve">МКДОУ «Пителинский детский сад №1» </t>
  </si>
  <si>
    <t xml:space="preserve">МКДОУ «Нестеровский детский сад» </t>
  </si>
  <si>
    <t xml:space="preserve">МКДОУ «Краснопартизанский детский сад» </t>
  </si>
  <si>
    <t xml:space="preserve">МКДОУ «Потапьевский детский сад» </t>
  </si>
  <si>
    <t xml:space="preserve">МКДОУ «Пителинский Дом детского творчества» </t>
  </si>
  <si>
    <t xml:space="preserve">МКОУ «Центр психолого-медико-социального сопровождения» </t>
  </si>
  <si>
    <t xml:space="preserve">МКУ «Централизованная бухгалтерия образовательных учреждений» </t>
  </si>
  <si>
    <t xml:space="preserve">МБУК «Пителинский районный Дом культуры» </t>
  </si>
  <si>
    <t xml:space="preserve">МБУК «Центральная районная библиотека им. Б. А. Можаева» </t>
  </si>
  <si>
    <t xml:space="preserve">МБОУДО «Пителинская детская музыкальная школ» </t>
  </si>
  <si>
    <t>МБУК «Потапьевский сельский дом культуры»</t>
  </si>
  <si>
    <t>МКУК «Сельский дом культуры муниципального образования-Ермо-Николаевское сельское поселение Пителинского муниципального района Рязанской области»</t>
  </si>
  <si>
    <t>МКУК «Сельский Дом культуры муниципального образования - Пеньковское сельское поселение Пителинского муниципального района Рязанской области»</t>
  </si>
  <si>
    <t>МКУ «Централизованная бухгалтерия» учреждений культуры Пителинского муниципального района Рязанской области</t>
  </si>
  <si>
    <t xml:space="preserve">МКП «Водоканал-Пителинский» </t>
  </si>
  <si>
    <t>МБУК «Культурно-спортивный комплекс «Нестерово» муниципального образования - Нестеровское сельское поселение Пителинского муниципального района Рязанской области»</t>
  </si>
  <si>
    <t>рынок услуг психолого-медико-социального сопровождения</t>
  </si>
  <si>
    <t>рынок по предоставлению бухгалтерских услуг</t>
  </si>
  <si>
    <t>МУП  «ТРК-«Верда»</t>
  </si>
  <si>
    <t xml:space="preserve">рынок услуг в сфере водоснабжения и водоотведения </t>
  </si>
  <si>
    <t>96 пред. - 1 554 млн. руб. МО</t>
  </si>
  <si>
    <t>12 пред. - 1 112 млн. руб. РО</t>
  </si>
  <si>
    <t>ИТОГО:</t>
  </si>
  <si>
    <t>МУП «ЖКХ Водоснабжение                 г. Сасово»</t>
  </si>
  <si>
    <t>МДОУ «Ряжский детский сад             № 6»</t>
  </si>
  <si>
    <t>МДОУ «Ряжский детский сад              № 7»</t>
  </si>
  <si>
    <t>МДОУ «Ряжский детский сад          № 8»</t>
  </si>
  <si>
    <t>Доля рынка, 
занимаемого организацией, %</t>
  </si>
  <si>
    <t xml:space="preserve">Ермишинское МУП «Нефтепродукт» (с 11.2017 </t>
  </si>
  <si>
    <t>Муниципальное учреждение культуры межпоселенческий культурно-досуговый центр "Ухолово" Ухоловского муниципального района</t>
  </si>
  <si>
    <t>Муниципальное учреждение культуры  "Ухоловская центральная библиотека" Ухоловского муниципального района</t>
  </si>
  <si>
    <t>Муниципальное образовательное учреждение дополнительного образования "Ухоловская детская школа искусств" Ухоловского муниципального района</t>
  </si>
  <si>
    <t>рынок услуг в сфере культры</t>
  </si>
  <si>
    <t>МБУ ДО « Контакт»</t>
  </si>
  <si>
    <t>МБУДО «Тумская ДМШ»</t>
  </si>
  <si>
    <t>х</t>
  </si>
  <si>
    <t>Данных нет. Деятельность прекращена путем реорганизации в форме преобразования.</t>
  </si>
  <si>
    <t>МУДО "Дом детского 
творчества"</t>
  </si>
  <si>
    <t>Муниципальное дошкольное образовательное учреждение детский сад комбинированного вида №4 «Сказка»</t>
  </si>
  <si>
    <t>Муниципальное дошкольное образовательное учреждение Сараевский детский сад №1</t>
  </si>
  <si>
    <t>Муниципальное дошкольное образовательное учреждение детский сад поселка Красная Вершина</t>
  </si>
  <si>
    <t xml:space="preserve">МБУК «Сараевский районный краеведческий музей» </t>
  </si>
  <si>
    <t>МБУК «Межпоселенческая центральная библиотека»</t>
  </si>
  <si>
    <t>МКП "Водолей"</t>
  </si>
  <si>
    <t>МКП "Сервис плюс"</t>
  </si>
  <si>
    <t>рынок ЖКХ (водоснабжение)</t>
  </si>
  <si>
    <t xml:space="preserve">водоснабжение </t>
  </si>
  <si>
    <t>рынок ЖКХ</t>
  </si>
  <si>
    <t>теплоснабжение, ГВС</t>
  </si>
  <si>
    <t>передача электрической энергии</t>
  </si>
  <si>
    <t>Отдел культуры администрации</t>
  </si>
  <si>
    <t xml:space="preserve">МБДОУ «Детский сад № 5» </t>
  </si>
  <si>
    <t>МБУК «Центр культурного развития»</t>
  </si>
  <si>
    <t>МБОУ «Средняя общеобразовательная школа  №75»</t>
  </si>
  <si>
    <t>Муниципальное бюджетное  учреждение культуры "Фотодом"</t>
  </si>
  <si>
    <t>публичный показ музейных предметов, музейных коллекций</t>
  </si>
  <si>
    <t>жилищные услуги</t>
  </si>
  <si>
    <t>МБУК «ЕКС»</t>
  </si>
  <si>
    <t>МБУК «Спасский  историко — археологический музей  им.Г.К.Вагнера»</t>
  </si>
  <si>
    <t>МБУК «Центральная библиотека Спасского района»</t>
  </si>
  <si>
    <t>МБУ ДО «Ижевская ДШИ»</t>
  </si>
  <si>
    <t>МБУ ДО «Спасская детская школа искусств»</t>
  </si>
  <si>
    <t>МБУ «Благоустройство» (ТБО, КГМ)</t>
  </si>
  <si>
    <t>Рынок показа  концертов и концертных программ</t>
  </si>
  <si>
    <t>Рынок публичного показа  музейных  предметов, музейных коллекций</t>
  </si>
  <si>
    <t>Рынок деятельности библиотек</t>
  </si>
  <si>
    <t>Рынок дополнительного образования детей и взрослых</t>
  </si>
  <si>
    <t>Рынок дополнительного образования</t>
  </si>
  <si>
    <t>Производство хлеба и хлебобулочных изделий</t>
  </si>
  <si>
    <t>Рынок услуг ЖКХ</t>
  </si>
  <si>
    <t>МБОУ «Школа-интернат им. Героя Советского Союза, Национального Героя Италии Полетаева Федора Андриановича»</t>
  </si>
  <si>
    <t>МБОУ «Детский сад № 8»</t>
  </si>
  <si>
    <t>МАУ ДО "ДЮСШ Витязь"</t>
  </si>
  <si>
    <t>МБУК "Вышгородский поселенический дом культуры"</t>
  </si>
  <si>
    <t>МБУК "Кораблинский поселенический дом культуры"</t>
  </si>
  <si>
    <t>МБУК "Высоковский поселенческий клуб"</t>
  </si>
  <si>
    <t xml:space="preserve">МБУК «Дубровический ПК» </t>
  </si>
  <si>
    <t>МБУК "Дядьковский сельский дом культуры"</t>
  </si>
  <si>
    <t>МБУК «Екимовский СДК»</t>
  </si>
  <si>
    <t>МБУК "Заоский поселенческий дом культуры"</t>
  </si>
  <si>
    <t>МБУК "Заборьевский сельский дом культуры"</t>
  </si>
  <si>
    <t>МБУК "Искровский поселенческий дом культуры"</t>
  </si>
  <si>
    <t>МБУК "Листвянский сельский дом культуры"</t>
  </si>
  <si>
    <t xml:space="preserve">МБУК «Льговский ПДК» </t>
  </si>
  <si>
    <t>МБУК "Мурминский поселенческий дом культуры"</t>
  </si>
  <si>
    <t>МБУК «Вышетравинский ПДК</t>
  </si>
  <si>
    <t>МБУК "Окский поселенческий дом культуры"</t>
  </si>
  <si>
    <t>МБУК "Ровновский сельский дом культуры"</t>
  </si>
  <si>
    <t>МБУК "Подвязьевский поселенческий дом культуры"</t>
  </si>
  <si>
    <t>МБУК "Полянский сельский дом культуры"</t>
  </si>
  <si>
    <t>МБУК "Турлатовский сельский Дом культуры"</t>
  </si>
  <si>
    <t>МБУК "Тюшевский сельский дом культуры"</t>
  </si>
  <si>
    <t>(по данным за 2018 год)</t>
  </si>
  <si>
    <t>Объем  финансирования в 2018 году, тыс. руб.</t>
  </si>
  <si>
    <t>МКП "ЖКХ "Захаровское"</t>
  </si>
  <si>
    <t>МКП "ЖКХ Кадомское"</t>
  </si>
  <si>
    <t>0</t>
  </si>
  <si>
    <t>рынок коммунальных услуг</t>
  </si>
  <si>
    <t>100,0</t>
  </si>
  <si>
    <t>МБУ ДО Тумская ДЮСШ</t>
  </si>
  <si>
    <t>МКП "Клепиковское"</t>
  </si>
  <si>
    <t>доп.образование</t>
  </si>
  <si>
    <t>100</t>
  </si>
  <si>
    <t>0,2</t>
  </si>
  <si>
    <t>МАДОУ «Детский сад № 35»</t>
  </si>
  <si>
    <t>МАДОУ «Детский сад № 36»</t>
  </si>
  <si>
    <t>МБОУ «Средняя общеобразовательная школа  №74»</t>
  </si>
  <si>
    <t>Муниципальное автономное учреждение культуры города Рязани "Лесопарк"</t>
  </si>
  <si>
    <t>бесплатные услуги</t>
  </si>
  <si>
    <t>платные (аренда спортсооружений)</t>
  </si>
  <si>
    <t>МОУ "Центральная вечерняя школа"</t>
  </si>
  <si>
    <t>МБОУ «Сапожковская средняя школа № 1 им. Героя России Тучина А.И.»</t>
  </si>
  <si>
    <t>МКУ "Центр хозяйственного обслуживания"</t>
  </si>
  <si>
    <t>Управление образования г.Сасово</t>
  </si>
  <si>
    <t>УФКСиМП г.Сасово</t>
  </si>
  <si>
    <t>Администрация муниципального образования-городской округ г.Сасово</t>
  </si>
  <si>
    <t>деятельность органов местного самоуправления</t>
  </si>
  <si>
    <t>МБУ ДО ЦППМ и СП</t>
  </si>
  <si>
    <t>МБУ ДО ДДТ</t>
  </si>
  <si>
    <t>МУК "Районный ДК МО-ПМР"</t>
  </si>
  <si>
    <t>МУК "Центр районная библиотека МО-ПМР"</t>
  </si>
  <si>
    <t>МУК "Пронский краеведческий музей МО-ПМР "</t>
  </si>
  <si>
    <t>МБУДО "Пронская детская муз школа им.К.Б Птицы"</t>
  </si>
  <si>
    <t>МБУДО "Новомичуринская детская школа искусств"</t>
  </si>
  <si>
    <t>Телерадиокомпания " Пронск -ТВ"</t>
  </si>
  <si>
    <t>МП "Пронские муниципальные электрические сети"</t>
  </si>
  <si>
    <t>МП «Погореловское ЖКХ» в т.ч:</t>
  </si>
  <si>
    <t>МКП "Пронские тепловые сети"</t>
  </si>
  <si>
    <t>МП "Новомичуринский водоканал"</t>
  </si>
  <si>
    <t>МП "Новомичуринское ЖКХ"</t>
  </si>
  <si>
    <t>МП "Расчетно-кассовый центр"</t>
  </si>
  <si>
    <t>МПОП "Родничок"</t>
  </si>
  <si>
    <t>МП "БытСервис-Новомичуринск"</t>
  </si>
  <si>
    <t>МБУ  по благоустройству</t>
  </si>
  <si>
    <t>МБУК "Дворец культуры "Энергетик"</t>
  </si>
  <si>
    <t>МБУК "Новомичуринская городская библиотека"</t>
  </si>
  <si>
    <t>Услуги по оказанию психологической помощи детям</t>
  </si>
  <si>
    <t>Услуги по предост доп детского образования</t>
  </si>
  <si>
    <t>Эфирное вещание телерадиопрограмм на территории района</t>
  </si>
  <si>
    <t>распределение электроэнергии</t>
  </si>
  <si>
    <t>распределение воды для питьевых и промышленных нужд</t>
  </si>
  <si>
    <t>производство пара и горячей воды (тепловой энергии) котельными</t>
  </si>
  <si>
    <t>распределение воды</t>
  </si>
  <si>
    <t>удаление и обработка сточных вод</t>
  </si>
  <si>
    <t>управление многоквартирными домами</t>
  </si>
  <si>
    <t>начисление и сбор платежей за ЖКУ</t>
  </si>
  <si>
    <t>общественное питание</t>
  </si>
  <si>
    <t>платные услуги населению</t>
  </si>
  <si>
    <t>выполнение комплекса мероприятий по содержанию территории поселения</t>
  </si>
  <si>
    <t>развитие на территории городского поселения физической культуры и массового спорта, укрепление здоровья населения</t>
  </si>
  <si>
    <t>организация культурного досуга и отдыха жителей МО; предоставление услуг социально-культурного, просветительского и развлекательного характера, доступных для широких слоев населения</t>
  </si>
  <si>
    <t>обеспечение библиотечного обслуживания населения; комплектование и обеспечение сохранности библиотечного фонда; сохранение и развитие культурного и духовного потенциала населения городского поселения.</t>
  </si>
  <si>
    <t>находится в стадии банкротства</t>
  </si>
  <si>
    <t>Данных нет. Находится в стадии ликвидации</t>
  </si>
  <si>
    <t>Образовано в 2018</t>
  </si>
  <si>
    <t>Рынок школьного образования</t>
  </si>
  <si>
    <t>Рынок школьного и дошкольного образования образования</t>
  </si>
  <si>
    <t>Рынок дошкольного образования</t>
  </si>
  <si>
    <t>МКП ЖКХ "Рязанский Водоканал"</t>
  </si>
  <si>
    <t>МКП "ЖКХ Рязанское"</t>
  </si>
  <si>
    <t>МУП ЖКХ "Листвянка"</t>
  </si>
  <si>
    <t>Рынок культуры и искусств</t>
  </si>
  <si>
    <t>Рынок деятельности библиотек архивов учреждений клубного типа</t>
  </si>
  <si>
    <t>Рынок деятельности по чистке и уборке жилых зданий и нежилых помещений прочая</t>
  </si>
  <si>
    <t>Рынок услуг дополнительного образования</t>
  </si>
  <si>
    <t>Центр муниципальных торгов Рязанского района</t>
  </si>
  <si>
    <t>Бухгалтерские услуги</t>
  </si>
  <si>
    <t>Диспетчерская служба Рязанского мунипального района</t>
  </si>
  <si>
    <t>Рынок услуг в сфере физической культуры и спорта</t>
  </si>
  <si>
    <t>Водоснабжение населения</t>
  </si>
  <si>
    <t>Теплоснабжение населения</t>
  </si>
  <si>
    <t>Рынок услуг в сфере культуры</t>
  </si>
  <si>
    <t>МБОУ Можарская средняя школа</t>
  </si>
  <si>
    <t>МБОУ "Борецкая СОШ"</t>
  </si>
  <si>
    <t>МБОУ Напольновская средняя школа</t>
  </si>
  <si>
    <t>МБОУ "АлексеевскаяСОШ"</t>
  </si>
  <si>
    <t>МБОУ "Новобокинская"СОШ"</t>
  </si>
  <si>
    <t>МОУ Муравлянская СОШ</t>
  </si>
  <si>
    <t>МОУ Сараевская СОШ</t>
  </si>
  <si>
    <t>МОУ Карл-МарковскаяСОШ</t>
  </si>
  <si>
    <t>муниципальное дошкольное образовательное учреждение детский сад «Березка» с.Кривское</t>
  </si>
  <si>
    <t>Муниципальное казенное учреждение дополнительного образования Сараевский дом детского творечества</t>
  </si>
  <si>
    <t>Муниципальное казенное учреждение дополнительного образования Сараевская детско-юношеская спортивная школа</t>
  </si>
  <si>
    <t>Муниципальное казенное учреждение "Центр обслуживания образовательных учреждений Сараевского муниципальнгого района"</t>
  </si>
  <si>
    <t>МБУ  ДО «Сараевская детская  школа искусств»</t>
  </si>
  <si>
    <t>МБУК «Межпоселенческий районный Дом культуры»</t>
  </si>
  <si>
    <t>МКУ «Расчетно-хозяйственный центр учреждений культуры»</t>
  </si>
  <si>
    <t>МКП "ПассажирСервис"</t>
  </si>
  <si>
    <t>Рынок общего среднего и дошкольного образования</t>
  </si>
  <si>
    <t>Рынок общего среднего и образования</t>
  </si>
  <si>
    <t>Оказание услуг в области бухгалтерского учета</t>
  </si>
  <si>
    <t>Деятельность музеев</t>
  </si>
  <si>
    <t>Деятельность в области отдыха и развлечений</t>
  </si>
  <si>
    <t>Деятельность библиотек и архивов</t>
  </si>
  <si>
    <t>Внутрирайонные автобусные пассажироперевозки</t>
  </si>
  <si>
    <t>МКОУ "Алешинская СШ"</t>
  </si>
  <si>
    <t>МКОУ "Глядковская СШ"</t>
  </si>
  <si>
    <t>МКОУ "Батьковская ОШ"</t>
  </si>
  <si>
    <t>МКОУ "Сотницынская СШ"</t>
  </si>
  <si>
    <t>МКОУ "Придорожная СШ" им.А.С. Новикова-Прибоя</t>
  </si>
  <si>
    <t>МКОУ "Нижнемальцевская СШ"</t>
  </si>
  <si>
    <t>МКОУ "Малостуденецкая СШ"</t>
  </si>
  <si>
    <t>МКОУ "Любовниковская СШ"</t>
  </si>
  <si>
    <t>МКОУ "Кустаревская СШ"</t>
  </si>
  <si>
    <t>МКОУ "Демушкинская СШ"</t>
  </si>
  <si>
    <t>МДОУ "Алешинский ДС"</t>
  </si>
  <si>
    <t>МДОУ "Сотницынский ДС"</t>
  </si>
  <si>
    <t>МКОУ ДО "ЦРТ"</t>
  </si>
  <si>
    <t>МБУ ДО "Детско-юношеская спортивная школа"</t>
  </si>
  <si>
    <t>МБУ "Сасовкий РДК"</t>
  </si>
  <si>
    <t>МУК ЦБ МО</t>
  </si>
  <si>
    <t>МКУ "Сотницынская ДМШ"</t>
  </si>
  <si>
    <t>МБУ "ТРК-РСТР"</t>
  </si>
  <si>
    <t>МУК "РДК Скопинского МО района"</t>
  </si>
  <si>
    <t>МУК "Вердеревский СДК"</t>
  </si>
  <si>
    <t>МУК "Горловский СДК"</t>
  </si>
  <si>
    <t>МУК "Полянский СДК"</t>
  </si>
  <si>
    <t>МУК "Корневской СДК"</t>
  </si>
  <si>
    <t>МУК "Павелецкий  ДК"</t>
  </si>
  <si>
    <t>МУК "Шелемишевский СДК"</t>
  </si>
  <si>
    <t>МУК "Побединский  ДК"</t>
  </si>
  <si>
    <t>МУК "Успенский СДК"</t>
  </si>
  <si>
    <t>МУК "ЦБС Скопинского МО района"</t>
  </si>
  <si>
    <t>МУК "Ильинский СДК"</t>
  </si>
  <si>
    <t>МДОУ "Горловский детский сад"</t>
  </si>
  <si>
    <t>МДОУ "Ильинский детский сад"</t>
  </si>
  <si>
    <t>МДОУ "Детский сад "Радуга"</t>
  </si>
  <si>
    <t>МДОУ "Клекотковский детский сад"</t>
  </si>
  <si>
    <t>МДОУ "Корневской детский сад"</t>
  </si>
  <si>
    <t>МДОУ "Мало-Шелемишевский детский сад"</t>
  </si>
  <si>
    <t>МДОУ "Павелецкий детский сад"</t>
  </si>
  <si>
    <t>МДОУ "Побединский детский сад"</t>
  </si>
  <si>
    <t>МДОУ "Полянский детский сад"</t>
  </si>
  <si>
    <t>МДОУ "Секиринский детский сад"</t>
  </si>
  <si>
    <t>МДОУ "Успенский детский сад"</t>
  </si>
  <si>
    <t>МДОУ "Шелемишевский детский сад"</t>
  </si>
  <si>
    <t>МБОУ "Вослебовская СОШ"</t>
  </si>
  <si>
    <t>МБОУ "ГорловскаяСОШ"</t>
  </si>
  <si>
    <t>МБОУ "Ильинская СОШ"</t>
  </si>
  <si>
    <t>МБОУ "Корневская СОШ"</t>
  </si>
  <si>
    <t>МБОУ "Мало-Шелемишевская СОШ"</t>
  </si>
  <si>
    <t>МБОУ "Павелецкая СОШ"</t>
  </si>
  <si>
    <t>МБОУ "Побединская СОШ"</t>
  </si>
  <si>
    <t>МБОУ "Чулковская  СОШ"</t>
  </si>
  <si>
    <t xml:space="preserve">Рынок культуры </t>
  </si>
  <si>
    <t>МБДОУ детский сад «Солнышко»</t>
  </si>
  <si>
    <t>МБДОУ «Спасский д/с №1»</t>
  </si>
  <si>
    <t>МБДОУ  д/с №2 с.Ижевское</t>
  </si>
  <si>
    <t>МБДОУ  детский сад «Теремок»</t>
  </si>
  <si>
    <t>МБДОУ  детский сад «Светлячок»</t>
  </si>
  <si>
    <t>МБОУ «Ижевская СОШ им.К.Э.Циолковского»</t>
  </si>
  <si>
    <t>МБОУ «Кирицкая СШ»</t>
  </si>
  <si>
    <t>МБОУ «Городковическая СШ»</t>
  </si>
  <si>
    <t>МБОУ «Перкинская СШ»</t>
  </si>
  <si>
    <t>МБОУ  «Спасская СОШ»</t>
  </si>
  <si>
    <t>МКП «Теплосервис»</t>
  </si>
  <si>
    <t>МБДОУ детский сад «Сказка»</t>
  </si>
  <si>
    <t>МБДОУ  д/с «Золотой петушок»</t>
  </si>
  <si>
    <t>МБДОУ Выжелесский детский сад</t>
  </si>
  <si>
    <t>МБОУ  «Выжелесская ООШ"</t>
  </si>
  <si>
    <t>МБОУ  «Панинская ООШ»</t>
  </si>
  <si>
    <t>МБОУ «Веретьинская сш»</t>
  </si>
  <si>
    <t>МБОУ «Троицкая СШ им.Героя Советского Союза А.С.Юханова»</t>
  </si>
  <si>
    <t>МБОУ «Старокиструсская СШ»</t>
  </si>
  <si>
    <t>МБОУ «Исадская СОШ»</t>
  </si>
  <si>
    <t>МБОУ  «Спасская гимназия»</t>
  </si>
  <si>
    <t>МБУ «Благоустройство» (Баня)</t>
  </si>
  <si>
    <t>МКП «Водосток» Спасского муниципального района</t>
  </si>
  <si>
    <t>Рынок вывоза ТБО и КГМ на территории г.Спасск — Рязанский</t>
  </si>
  <si>
    <t>Рынок услуг бань</t>
  </si>
  <si>
    <t>Рынок услуг ЖКХ(водоотведение)</t>
  </si>
  <si>
    <t>Старожиловский ДОУ Солнышко</t>
  </si>
  <si>
    <t>Хрущевский ДОУ Ягодка</t>
  </si>
  <si>
    <t>Истьинский ДОУ Колобок</t>
  </si>
  <si>
    <t>Истьинский ДОУ Реченька</t>
  </si>
  <si>
    <t>Ивановский ДОУ Колосок</t>
  </si>
  <si>
    <t>Чернобаевский ДОУ Березка</t>
  </si>
  <si>
    <t>Муняковский ДОУ Росинка</t>
  </si>
  <si>
    <t>Сохинский ДОЙ Светлячок</t>
  </si>
  <si>
    <t>Гребневский ДОУ Колокольчик</t>
  </si>
  <si>
    <t>пос Рязанские сады ДОУ Яблонька</t>
  </si>
  <si>
    <t>Старожиловская СОШ</t>
  </si>
  <si>
    <t>Столпянская СОШ</t>
  </si>
  <si>
    <t>Хрущевская СОШ</t>
  </si>
  <si>
    <t>Истьинская СОШ</t>
  </si>
  <si>
    <t>СОШ Рязанские сады</t>
  </si>
  <si>
    <t>ДДТ</t>
  </si>
  <si>
    <t>ДЮСШ</t>
  </si>
  <si>
    <t>МКУ «Расчетно-хозяйственный центр для обеспечения деятельности учреждений культуры Старожиловского муниципального района Рязанской области»</t>
  </si>
  <si>
    <t>МБУК «РКО Старожиловского муниципального района Рязанской области»</t>
  </si>
  <si>
    <t>МБУК «Центральная библиотека Старожиловского муниципального района Рязанской области»</t>
  </si>
  <si>
    <t>рынок дошкольного образования</t>
  </si>
  <si>
    <t>рынок общего образования</t>
  </si>
  <si>
    <t>рынок дополнительного образования</t>
  </si>
  <si>
    <t>МБУК "Муниципальный культурный центр"</t>
  </si>
  <si>
    <t>МБУК "Межпоселенческая библиотека"</t>
  </si>
  <si>
    <t>МБУК "Историко культурный центр"</t>
  </si>
  <si>
    <t>МБУК "Желанновский краеведческий музей"</t>
  </si>
  <si>
    <t>МБУК "Казачий центр"</t>
  </si>
  <si>
    <t>МБУК "Детская школа искусств"</t>
  </si>
  <si>
    <t>МБУК Кермисинский СДК</t>
  </si>
  <si>
    <t>МБУК Ольховский СДК</t>
  </si>
  <si>
    <t>МБУК Агишевский СДК</t>
  </si>
  <si>
    <t>МБУ Шацкий ФСК "Импульс"</t>
  </si>
  <si>
    <t>МКП ЖКХ "Казачинское"</t>
  </si>
  <si>
    <t>МКП ЖКХ "Сельское"</t>
  </si>
  <si>
    <t>рынок услуг ЖКХ</t>
  </si>
  <si>
    <t xml:space="preserve">МБОУ Шиловская сош №2 </t>
  </si>
  <si>
    <t xml:space="preserve">МБОУ Борковская сош </t>
  </si>
  <si>
    <t>МБОУ Инякинская сош</t>
  </si>
  <si>
    <t xml:space="preserve">МБОУ Ерахтурская сош </t>
  </si>
  <si>
    <t>МБОУ Желудевская сош</t>
  </si>
  <si>
    <t xml:space="preserve">МБОУ Мосоловская сош </t>
  </si>
  <si>
    <t>МБОУ Шиловская сош №3</t>
  </si>
  <si>
    <t xml:space="preserve">МБОУ Шиловская сош №1 </t>
  </si>
  <si>
    <t>МБОУ Лесновская сош</t>
  </si>
  <si>
    <t xml:space="preserve">МБОУ Санская оош </t>
  </si>
  <si>
    <t>МБОУ Занино-Починковская СОШ</t>
  </si>
  <si>
    <t>МБДОУ ДС № 1</t>
  </si>
  <si>
    <t>МБДОУ ДС № 2</t>
  </si>
  <si>
    <t>МБДОУ ДС № 3 "Радуга"</t>
  </si>
  <si>
    <t>МБДОУ ДС № 4</t>
  </si>
  <si>
    <t>МБДОУ ДС № 5 "Ладушки"</t>
  </si>
  <si>
    <t>МБДОУ Ерахтурский д/с</t>
  </si>
  <si>
    <t>МБДОУ Инякинский д/с</t>
  </si>
  <si>
    <t>МБДОУ Мосоловский д/с</t>
  </si>
  <si>
    <t>МБДОУ Нармушадский д/с</t>
  </si>
  <si>
    <t>МБДОУ Лесновский д/с</t>
  </si>
  <si>
    <t xml:space="preserve">МБУДО Шиловский районный Дом детского творчества </t>
  </si>
  <si>
    <t xml:space="preserve">МБУДО Лесновский Дом детского творчества </t>
  </si>
  <si>
    <t>МБУДО центр "Родник"</t>
  </si>
  <si>
    <t>МУК "Музей историко- культурный комплекс"</t>
  </si>
  <si>
    <t>МУК "Шиловская межпоселенческая библиотека имени Гумилева"</t>
  </si>
  <si>
    <t>МУК "Шиловский РДК"</t>
  </si>
  <si>
    <t>МБУК "Лесновский дом культуры"</t>
  </si>
  <si>
    <t>МБУ ДО "Шиловская детская школа искусств"</t>
  </si>
  <si>
    <t>МБУ ДО "Лесновская детская школа искусств"Парус"</t>
  </si>
  <si>
    <t>МБДОУ "Ерахтурская музыкальная школа"</t>
  </si>
  <si>
    <t>МУПЖКХ "Ерахтур"</t>
  </si>
  <si>
    <t>МКП "Жилстроймастер плюс"</t>
  </si>
  <si>
    <t>МБУК «Дворец культуры им. В.И.Ленина»</t>
  </si>
  <si>
    <t>МБДОУ «Детский сад № 1 р.п. Александро-Невский»</t>
  </si>
  <si>
    <t>МБДОУ «Детский сад № 2  р.п. Александро-Невский»</t>
  </si>
  <si>
    <t>МБДОУ «Детский сад № 3 р.п. Александро-Невский»</t>
  </si>
  <si>
    <t>МБДОУ «Детский сад № 4 п. Каширин»</t>
  </si>
  <si>
    <t>МБДОУ «Детский сад № 8  с. Благие»</t>
  </si>
  <si>
    <t>МБДОУ «Детский сад № 10 д. Павловка»</t>
  </si>
  <si>
    <t>МБДОУ «Детский сад № 13 с. Студенки»</t>
  </si>
  <si>
    <t>МБДОУ «Детский сад № 14 р.п. Александро-Невский»</t>
  </si>
  <si>
    <t>МОУ «Кадомская средняя общеобразовательная школа  им. С.Я. Батышева»</t>
  </si>
  <si>
    <t>МДОУ «Кадомский детский сад № 4»</t>
  </si>
  <si>
    <t>МДОУ «Кадомский детский сад № 3 «Яблонька»</t>
  </si>
  <si>
    <t>МДОУ «Кадомский детский сад  № 2»</t>
  </si>
  <si>
    <t>МДОУ «Гусевской детский сад  № 1»</t>
  </si>
  <si>
    <t>рынок ЖКУ</t>
  </si>
  <si>
    <t>МОУ «Тырновская средняя образовательная школа  им. Л.А. Загоскина»</t>
  </si>
  <si>
    <t>МДОУ «Ухоловский детский сад  № 2»</t>
  </si>
  <si>
    <t>МДОУ «Ухоловский детский сад № 1»</t>
  </si>
  <si>
    <t>Наименование организации</t>
  </si>
  <si>
    <t>Приложение № 2</t>
  </si>
  <si>
    <t>МОУ Шацкая СШ</t>
  </si>
  <si>
    <t>МОУ Казачинская СШ</t>
  </si>
  <si>
    <t>МОУ Чернослободская ОШ</t>
  </si>
  <si>
    <t>МОУ Лесно-Конобеевская СШ</t>
  </si>
  <si>
    <t>МОУ Важновская СШ</t>
  </si>
  <si>
    <t>МОУ Лесно-Полянская СШ</t>
  </si>
  <si>
    <t>МДОУ д/сад № 1 г Шацка</t>
  </si>
  <si>
    <t>МДОУ д/сад Колосок</t>
  </si>
  <si>
    <t>МДОУ Казачинский д/сад</t>
  </si>
  <si>
    <t>МДОУ Конобеевский д/сад</t>
  </si>
  <si>
    <t>МДОУ Каверинский д/сад</t>
  </si>
  <si>
    <t>МОУ ДОД Шацкий  ДДТ</t>
  </si>
  <si>
    <t xml:space="preserve">МОУ «Кочуровская средняя  общеобразовательная школа» </t>
  </si>
  <si>
    <t xml:space="preserve">МОУ «Липяговская основная  общеобразовательная школа» </t>
  </si>
  <si>
    <t xml:space="preserve">МОУ "Октябрьская основная  общеобразовательная школа» </t>
  </si>
  <si>
    <t xml:space="preserve">МОУ «Павловская основная  общеобразовательная школа» </t>
  </si>
  <si>
    <t xml:space="preserve">МОУ «Центральная средняя  общеобразовательная школа» </t>
  </si>
  <si>
    <t xml:space="preserve">МОУ «Милославская средняя общеобразовательная школа» </t>
  </si>
  <si>
    <t>МКП "ЖКХ "Милославское"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</si>
</sst>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\ _₽_-;\-* #,##0\ _₽_-;_-* &quot;-&quot;\ _₽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#,##0.0"/>
    <numFmt numFmtId="168" formatCode="#,##0.0_ ;\-#,##0.0\ "/>
    <numFmt numFmtId="169" formatCode="_-* #,##0.0\ _₽_-;\-* #,##0.0\ _₽_-;_-* &quot;-&quot;?\ _₽_-;_-@_-"/>
    <numFmt numFmtId="170" formatCode="#,##0_ ;\-#,##0\ "/>
    <numFmt numFmtId="171" formatCode="[$-419]General"/>
  </numFmts>
  <fonts count="5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0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1"/>
    </font>
    <font>
      <sz val="11"/>
      <name val="Times New Roman"/>
      <family val="1"/>
      <charset val="1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0"/>
      <color rgb="FF00B05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i/>
      <sz val="11"/>
      <color rgb="FF00B050"/>
      <name val="Times New Roman"/>
      <family val="1"/>
      <charset val="204"/>
    </font>
    <font>
      <sz val="11"/>
      <color rgb="FF00B050"/>
      <name val="Calibri"/>
      <family val="2"/>
      <charset val="204"/>
      <scheme val="minor"/>
    </font>
    <font>
      <sz val="12"/>
      <color rgb="FF00B050"/>
      <name val="Times New Roman"/>
      <family val="1"/>
      <charset val="204"/>
    </font>
    <font>
      <sz val="11"/>
      <color rgb="FF00B050"/>
      <name val="Times New Roman"/>
      <family val="1"/>
      <charset val="1"/>
    </font>
    <font>
      <i/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rgb="FF00B050"/>
      <name val="Times New Roman"/>
      <family val="1"/>
      <charset val="1"/>
    </font>
    <font>
      <sz val="11"/>
      <color rgb="FFFFC000"/>
      <name val="Times New Roman"/>
      <family val="1"/>
      <charset val="204"/>
    </font>
    <font>
      <sz val="11"/>
      <color rgb="FF00B050"/>
      <name val="Calibri"/>
      <family val="2"/>
      <charset val="204"/>
    </font>
    <font>
      <sz val="8"/>
      <name val="Arial"/>
      <family val="2"/>
    </font>
    <font>
      <b/>
      <i/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theme="3" tint="0.3999755851924192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1"/>
      <color theme="3" tint="0.39997558519241921"/>
      <name val="Calibri"/>
      <family val="2"/>
      <charset val="204"/>
      <scheme val="minor"/>
    </font>
    <font>
      <b/>
      <sz val="14"/>
      <color theme="3" tint="0.3999755851924192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37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7">
    <xf numFmtId="0" fontId="0" fillId="0" borderId="0"/>
    <xf numFmtId="0" fontId="15" fillId="0" borderId="0"/>
    <xf numFmtId="165" fontId="15" fillId="0" borderId="0" applyFont="0" applyFill="0" applyBorder="0" applyAlignment="0" applyProtection="0"/>
    <xf numFmtId="0" fontId="36" fillId="0" borderId="0"/>
    <xf numFmtId="43" fontId="38" fillId="0" borderId="0" applyFont="0" applyFill="0" applyBorder="0" applyAlignment="0" applyProtection="0"/>
    <xf numFmtId="0" fontId="15" fillId="0" borderId="0"/>
    <xf numFmtId="0" fontId="38" fillId="0" borderId="0"/>
  </cellStyleXfs>
  <cellXfs count="968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Border="1" applyAlignment="1">
      <alignment vertical="top" wrapText="1"/>
    </xf>
    <xf numFmtId="0" fontId="4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/>
    <xf numFmtId="0" fontId="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3" fillId="0" borderId="0" xfId="0" applyFont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166" fontId="1" fillId="0" borderId="2" xfId="0" applyNumberFormat="1" applyFont="1" applyBorder="1" applyAlignment="1">
      <alignment horizontal="center" vertical="center"/>
    </xf>
    <xf numFmtId="167" fontId="1" fillId="0" borderId="1" xfId="0" applyNumberFormat="1" applyFont="1" applyBorder="1"/>
    <xf numFmtId="0" fontId="0" fillId="0" borderId="1" xfId="0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center" vertical="center"/>
    </xf>
    <xf numFmtId="166" fontId="0" fillId="0" borderId="2" xfId="0" applyNumberFormat="1" applyBorder="1"/>
    <xf numFmtId="166" fontId="0" fillId="0" borderId="1" xfId="0" applyNumberFormat="1" applyBorder="1"/>
    <xf numFmtId="166" fontId="1" fillId="0" borderId="1" xfId="0" applyNumberFormat="1" applyFont="1" applyBorder="1" applyAlignment="1">
      <alignment horizontal="left" vertical="top"/>
    </xf>
    <xf numFmtId="166" fontId="14" fillId="0" borderId="1" xfId="0" applyNumberFormat="1" applyFont="1" applyBorder="1" applyAlignment="1">
      <alignment horizontal="center" vertical="center"/>
    </xf>
    <xf numFmtId="0" fontId="8" fillId="0" borderId="2" xfId="0" applyFont="1" applyBorder="1"/>
    <xf numFmtId="0" fontId="1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/>
    <xf numFmtId="167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0" fillId="0" borderId="13" xfId="0" applyBorder="1"/>
    <xf numFmtId="0" fontId="0" fillId="0" borderId="8" xfId="0" applyBorder="1" applyAlignment="1">
      <alignment horizontal="center"/>
    </xf>
    <xf numFmtId="166" fontId="11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8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166" fontId="1" fillId="0" borderId="0" xfId="0" applyNumberFormat="1" applyFont="1" applyBorder="1" applyAlignment="1">
      <alignment horizontal="center" vertical="center"/>
    </xf>
    <xf numFmtId="166" fontId="1" fillId="0" borderId="12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6" fontId="1" fillId="0" borderId="3" xfId="0" applyNumberFormat="1" applyFont="1" applyBorder="1" applyAlignment="1">
      <alignment horizontal="center" vertical="center"/>
    </xf>
    <xf numFmtId="166" fontId="1" fillId="0" borderId="4" xfId="0" applyNumberFormat="1" applyFont="1" applyBorder="1" applyAlignment="1">
      <alignment horizontal="center" vertical="center"/>
    </xf>
    <xf numFmtId="167" fontId="17" fillId="0" borderId="1" xfId="1" applyNumberFormat="1" applyFont="1" applyBorder="1" applyAlignment="1">
      <alignment horizontal="center"/>
    </xf>
    <xf numFmtId="167" fontId="18" fillId="0" borderId="1" xfId="0" applyNumberFormat="1" applyFont="1" applyBorder="1" applyAlignment="1">
      <alignment horizontal="center"/>
    </xf>
    <xf numFmtId="3" fontId="17" fillId="0" borderId="1" xfId="1" applyNumberFormat="1" applyFont="1" applyBorder="1" applyAlignment="1">
      <alignment horizontal="center" vertical="center"/>
    </xf>
    <xf numFmtId="3" fontId="18" fillId="0" borderId="1" xfId="0" applyNumberFormat="1" applyFont="1" applyBorder="1" applyAlignment="1">
      <alignment horizontal="center" vertical="center"/>
    </xf>
    <xf numFmtId="0" fontId="8" fillId="0" borderId="8" xfId="0" applyFont="1" applyBorder="1"/>
    <xf numFmtId="167" fontId="16" fillId="0" borderId="1" xfId="0" applyNumberFormat="1" applyFont="1" applyBorder="1" applyAlignment="1">
      <alignment horizontal="center" vertical="center"/>
    </xf>
    <xf numFmtId="0" fontId="0" fillId="0" borderId="0" xfId="0"/>
    <xf numFmtId="164" fontId="16" fillId="4" borderId="15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vertical="top" wrapText="1"/>
    </xf>
    <xf numFmtId="0" fontId="24" fillId="0" borderId="2" xfId="0" applyFont="1" applyBorder="1" applyAlignment="1">
      <alignment horizontal="center"/>
    </xf>
    <xf numFmtId="167" fontId="16" fillId="0" borderId="1" xfId="2" applyNumberFormat="1" applyFont="1" applyBorder="1"/>
    <xf numFmtId="167" fontId="16" fillId="4" borderId="1" xfId="0" applyNumberFormat="1" applyFont="1" applyFill="1" applyBorder="1"/>
    <xf numFmtId="167" fontId="16" fillId="0" borderId="1" xfId="0" applyNumberFormat="1" applyFont="1" applyBorder="1"/>
    <xf numFmtId="168" fontId="16" fillId="4" borderId="15" xfId="0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21" fillId="0" borderId="4" xfId="0" applyFont="1" applyBorder="1" applyAlignment="1">
      <alignment wrapText="1"/>
    </xf>
    <xf numFmtId="0" fontId="23" fillId="0" borderId="3" xfId="0" applyFont="1" applyBorder="1" applyAlignment="1">
      <alignment wrapText="1"/>
    </xf>
    <xf numFmtId="1" fontId="1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 vertical="center"/>
    </xf>
    <xf numFmtId="167" fontId="1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top" wrapText="1"/>
    </xf>
    <xf numFmtId="167" fontId="21" fillId="0" borderId="13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67" fontId="21" fillId="0" borderId="8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167" fontId="21" fillId="0" borderId="1" xfId="0" applyNumberFormat="1" applyFont="1" applyBorder="1" applyAlignment="1">
      <alignment horizontal="center" vertical="center"/>
    </xf>
    <xf numFmtId="166" fontId="21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top" wrapText="1"/>
    </xf>
    <xf numFmtId="167" fontId="21" fillId="0" borderId="1" xfId="0" applyNumberFormat="1" applyFont="1" applyBorder="1" applyAlignment="1">
      <alignment horizontal="center" vertical="center" wrapText="1"/>
    </xf>
    <xf numFmtId="166" fontId="21" fillId="0" borderId="14" xfId="0" applyNumberFormat="1" applyFont="1" applyFill="1" applyBorder="1" applyAlignment="1">
      <alignment horizontal="center" vertical="center"/>
    </xf>
    <xf numFmtId="0" fontId="21" fillId="0" borderId="1" xfId="0" applyFont="1" applyBorder="1" applyAlignment="1"/>
    <xf numFmtId="0" fontId="26" fillId="0" borderId="1" xfId="0" applyFont="1" applyBorder="1" applyAlignment="1"/>
    <xf numFmtId="0" fontId="5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horizontal="left" wrapText="1"/>
    </xf>
    <xf numFmtId="167" fontId="21" fillId="2" borderId="1" xfId="0" applyNumberFormat="1" applyFont="1" applyFill="1" applyBorder="1" applyAlignment="1">
      <alignment horizontal="center" vertical="center"/>
    </xf>
    <xf numFmtId="167" fontId="27" fillId="0" borderId="1" xfId="0" applyNumberFormat="1" applyFont="1" applyBorder="1" applyAlignment="1">
      <alignment horizontal="center" vertical="center"/>
    </xf>
    <xf numFmtId="167" fontId="27" fillId="2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top"/>
    </xf>
    <xf numFmtId="0" fontId="21" fillId="2" borderId="1" xfId="0" applyFont="1" applyFill="1" applyBorder="1" applyAlignment="1">
      <alignment horizontal="left" vertical="top" wrapText="1"/>
    </xf>
    <xf numFmtId="167" fontId="21" fillId="0" borderId="1" xfId="0" applyNumberFormat="1" applyFont="1" applyFill="1" applyBorder="1" applyAlignment="1">
      <alignment horizontal="center" vertical="center"/>
    </xf>
    <xf numFmtId="167" fontId="21" fillId="0" borderId="2" xfId="0" applyNumberFormat="1" applyFont="1" applyBorder="1" applyAlignment="1">
      <alignment horizontal="center" vertical="center"/>
    </xf>
    <xf numFmtId="167" fontId="21" fillId="0" borderId="7" xfId="0" applyNumberFormat="1" applyFont="1" applyBorder="1" applyAlignment="1">
      <alignment horizontal="center" vertical="center"/>
    </xf>
    <xf numFmtId="166" fontId="21" fillId="0" borderId="0" xfId="0" applyNumberFormat="1" applyFont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/>
    </xf>
    <xf numFmtId="3" fontId="21" fillId="0" borderId="2" xfId="0" applyNumberFormat="1" applyFont="1" applyBorder="1" applyAlignment="1">
      <alignment horizontal="center" vertical="center"/>
    </xf>
    <xf numFmtId="167" fontId="1" fillId="0" borderId="13" xfId="0" applyNumberFormat="1" applyFont="1" applyBorder="1"/>
    <xf numFmtId="3" fontId="1" fillId="0" borderId="13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3" fontId="21" fillId="0" borderId="7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wrapText="1"/>
    </xf>
    <xf numFmtId="0" fontId="28" fillId="0" borderId="14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 wrapText="1"/>
    </xf>
    <xf numFmtId="167" fontId="21" fillId="0" borderId="1" xfId="0" applyNumberFormat="1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167" fontId="21" fillId="0" borderId="13" xfId="0" applyNumberFormat="1" applyFont="1" applyBorder="1" applyAlignment="1">
      <alignment horizontal="center" vertical="center" wrapText="1"/>
    </xf>
    <xf numFmtId="167" fontId="21" fillId="0" borderId="15" xfId="0" applyNumberFormat="1" applyFont="1" applyBorder="1" applyAlignment="1">
      <alignment horizontal="center" vertical="center" wrapText="1"/>
    </xf>
    <xf numFmtId="1" fontId="21" fillId="0" borderId="15" xfId="0" applyNumberFormat="1" applyFont="1" applyBorder="1" applyAlignment="1">
      <alignment horizontal="center" vertical="center" wrapText="1"/>
    </xf>
    <xf numFmtId="167" fontId="21" fillId="0" borderId="2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/>
    </xf>
    <xf numFmtId="166" fontId="21" fillId="0" borderId="1" xfId="0" applyNumberFormat="1" applyFont="1" applyBorder="1" applyAlignment="1">
      <alignment horizontal="left" vertical="top" wrapText="1"/>
    </xf>
    <xf numFmtId="166" fontId="21" fillId="0" borderId="2" xfId="0" applyNumberFormat="1" applyFont="1" applyBorder="1" applyAlignment="1">
      <alignment horizontal="left" vertical="top" wrapText="1"/>
    </xf>
    <xf numFmtId="0" fontId="21" fillId="0" borderId="1" xfId="0" applyFont="1" applyBorder="1" applyAlignment="1">
      <alignment vertical="top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66" fontId="21" fillId="0" borderId="15" xfId="0" applyNumberFormat="1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2" fontId="21" fillId="2" borderId="1" xfId="0" applyNumberFormat="1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center" vertical="center"/>
    </xf>
    <xf numFmtId="166" fontId="28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left" vertical="top" wrapText="1"/>
    </xf>
    <xf numFmtId="166" fontId="21" fillId="0" borderId="1" xfId="0" applyNumberFormat="1" applyFont="1" applyBorder="1" applyAlignment="1">
      <alignment horizontal="center" vertical="center" wrapText="1"/>
    </xf>
    <xf numFmtId="166" fontId="27" fillId="0" borderId="1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7" fontId="1" fillId="0" borderId="13" xfId="0" applyNumberFormat="1" applyFont="1" applyBorder="1" applyAlignment="1">
      <alignment horizontal="center" vertical="center"/>
    </xf>
    <xf numFmtId="167" fontId="21" fillId="0" borderId="13" xfId="0" applyNumberFormat="1" applyFont="1" applyBorder="1" applyAlignment="1">
      <alignment horizontal="center" vertical="center" wrapText="1"/>
    </xf>
    <xf numFmtId="167" fontId="21" fillId="0" borderId="15" xfId="0" applyNumberFormat="1" applyFont="1" applyBorder="1" applyAlignment="1">
      <alignment horizontal="center" vertical="center" wrapText="1"/>
    </xf>
    <xf numFmtId="1" fontId="21" fillId="0" borderId="15" xfId="0" applyNumberFormat="1" applyFont="1" applyBorder="1" applyAlignment="1">
      <alignment horizontal="center" vertical="center" wrapText="1"/>
    </xf>
    <xf numFmtId="167" fontId="29" fillId="0" borderId="26" xfId="0" applyNumberFormat="1" applyFont="1" applyBorder="1" applyAlignment="1">
      <alignment horizontal="center"/>
    </xf>
    <xf numFmtId="167" fontId="29" fillId="0" borderId="26" xfId="1" applyNumberFormat="1" applyFont="1" applyBorder="1" applyAlignment="1">
      <alignment horizontal="center"/>
    </xf>
    <xf numFmtId="167" fontId="29" fillId="0" borderId="27" xfId="1" applyNumberFormat="1" applyFont="1" applyBorder="1" applyAlignment="1">
      <alignment horizontal="center"/>
    </xf>
    <xf numFmtId="3" fontId="29" fillId="0" borderId="26" xfId="1" applyNumberFormat="1" applyFont="1" applyBorder="1" applyAlignment="1">
      <alignment horizontal="center" vertical="center"/>
    </xf>
    <xf numFmtId="3" fontId="29" fillId="0" borderId="26" xfId="0" applyNumberFormat="1" applyFont="1" applyBorder="1" applyAlignment="1">
      <alignment horizontal="center" vertical="center"/>
    </xf>
    <xf numFmtId="0" fontId="21" fillId="0" borderId="1" xfId="1" applyFont="1" applyBorder="1" applyAlignment="1">
      <alignment vertical="top" wrapText="1"/>
    </xf>
    <xf numFmtId="3" fontId="21" fillId="0" borderId="1" xfId="1" applyNumberFormat="1" applyFont="1" applyBorder="1" applyAlignment="1">
      <alignment horizontal="center" vertical="center"/>
    </xf>
    <xf numFmtId="3" fontId="21" fillId="0" borderId="22" xfId="1" applyNumberFormat="1" applyFont="1" applyBorder="1" applyAlignment="1">
      <alignment horizontal="center" vertical="center"/>
    </xf>
    <xf numFmtId="3" fontId="21" fillId="0" borderId="22" xfId="0" applyNumberFormat="1" applyFont="1" applyBorder="1" applyAlignment="1">
      <alignment horizontal="center" vertical="center"/>
    </xf>
    <xf numFmtId="0" fontId="21" fillId="0" borderId="13" xfId="1" applyFont="1" applyBorder="1" applyAlignment="1">
      <alignment vertical="top" wrapText="1"/>
    </xf>
    <xf numFmtId="166" fontId="21" fillId="0" borderId="8" xfId="0" applyNumberFormat="1" applyFont="1" applyBorder="1" applyAlignment="1">
      <alignment horizontal="center" vertical="center"/>
    </xf>
    <xf numFmtId="167" fontId="21" fillId="0" borderId="20" xfId="1" applyNumberFormat="1" applyFont="1" applyBorder="1" applyAlignment="1">
      <alignment horizontal="center" vertical="center"/>
    </xf>
    <xf numFmtId="167" fontId="21" fillId="0" borderId="20" xfId="0" applyNumberFormat="1" applyFont="1" applyBorder="1" applyAlignment="1">
      <alignment horizontal="center" vertical="center"/>
    </xf>
    <xf numFmtId="3" fontId="21" fillId="0" borderId="20" xfId="1" applyNumberFormat="1" applyFont="1" applyBorder="1" applyAlignment="1">
      <alignment horizontal="center" vertical="center"/>
    </xf>
    <xf numFmtId="3" fontId="21" fillId="0" borderId="20" xfId="0" applyNumberFormat="1" applyFont="1" applyBorder="1" applyAlignment="1">
      <alignment horizontal="center" vertical="center"/>
    </xf>
    <xf numFmtId="167" fontId="29" fillId="0" borderId="1" xfId="1" applyNumberFormat="1" applyFont="1" applyBorder="1" applyAlignment="1">
      <alignment horizontal="center" vertical="center"/>
    </xf>
    <xf numFmtId="167" fontId="29" fillId="0" borderId="1" xfId="0" applyNumberFormat="1" applyFont="1" applyBorder="1" applyAlignment="1">
      <alignment horizontal="center" vertical="center"/>
    </xf>
    <xf numFmtId="3" fontId="29" fillId="0" borderId="1" xfId="1" applyNumberFormat="1" applyFont="1" applyBorder="1" applyAlignment="1">
      <alignment horizontal="center" vertical="center"/>
    </xf>
    <xf numFmtId="3" fontId="29" fillId="0" borderId="1" xfId="0" applyNumberFormat="1" applyFont="1" applyBorder="1" applyAlignment="1">
      <alignment horizontal="center" vertical="center"/>
    </xf>
    <xf numFmtId="167" fontId="29" fillId="0" borderId="1" xfId="1" applyNumberFormat="1" applyFont="1" applyBorder="1" applyAlignment="1">
      <alignment horizontal="center"/>
    </xf>
    <xf numFmtId="167" fontId="29" fillId="0" borderId="1" xfId="0" applyNumberFormat="1" applyFont="1" applyBorder="1" applyAlignment="1">
      <alignment horizontal="center"/>
    </xf>
    <xf numFmtId="3" fontId="29" fillId="0" borderId="1" xfId="1" applyNumberFormat="1" applyFont="1" applyBorder="1" applyAlignment="1">
      <alignment horizontal="center"/>
    </xf>
    <xf numFmtId="3" fontId="29" fillId="0" borderId="1" xfId="0" applyNumberFormat="1" applyFont="1" applyBorder="1" applyAlignment="1">
      <alignment horizontal="center"/>
    </xf>
    <xf numFmtId="0" fontId="19" fillId="0" borderId="8" xfId="0" applyFont="1" applyBorder="1"/>
    <xf numFmtId="0" fontId="21" fillId="0" borderId="14" xfId="0" applyFont="1" applyBorder="1" applyAlignment="1">
      <alignment horizontal="center" vertical="top"/>
    </xf>
    <xf numFmtId="3" fontId="29" fillId="0" borderId="13" xfId="1" applyNumberFormat="1" applyFont="1" applyBorder="1" applyAlignment="1">
      <alignment horizontal="center" vertical="center"/>
    </xf>
    <xf numFmtId="167" fontId="29" fillId="0" borderId="13" xfId="1" applyNumberFormat="1" applyFont="1" applyBorder="1" applyAlignment="1">
      <alignment horizontal="center" vertical="center"/>
    </xf>
    <xf numFmtId="167" fontId="29" fillId="0" borderId="13" xfId="0" applyNumberFormat="1" applyFont="1" applyBorder="1" applyAlignment="1">
      <alignment horizontal="center" vertical="center"/>
    </xf>
    <xf numFmtId="3" fontId="29" fillId="0" borderId="13" xfId="0" applyNumberFormat="1" applyFont="1" applyBorder="1" applyAlignment="1">
      <alignment horizontal="center" vertical="center"/>
    </xf>
    <xf numFmtId="0" fontId="21" fillId="2" borderId="1" xfId="1" applyFont="1" applyFill="1" applyBorder="1" applyAlignment="1">
      <alignment vertical="top" wrapText="1"/>
    </xf>
    <xf numFmtId="167" fontId="21" fillId="0" borderId="1" xfId="0" applyNumberFormat="1" applyFont="1" applyBorder="1" applyAlignment="1">
      <alignment vertical="center"/>
    </xf>
    <xf numFmtId="0" fontId="28" fillId="0" borderId="14" xfId="0" applyFont="1" applyBorder="1" applyAlignment="1">
      <alignment horizontal="center" vertical="top" wrapText="1"/>
    </xf>
    <xf numFmtId="167" fontId="21" fillId="0" borderId="13" xfId="0" applyNumberFormat="1" applyFont="1" applyBorder="1" applyAlignment="1">
      <alignment horizontal="center" vertical="center" wrapText="1"/>
    </xf>
    <xf numFmtId="1" fontId="21" fillId="0" borderId="15" xfId="0" applyNumberFormat="1" applyFont="1" applyBorder="1" applyAlignment="1">
      <alignment horizontal="center" vertical="center" wrapText="1"/>
    </xf>
    <xf numFmtId="167" fontId="21" fillId="2" borderId="1" xfId="0" applyNumberFormat="1" applyFont="1" applyFill="1" applyBorder="1" applyAlignment="1">
      <alignment horizontal="center" vertical="center" wrapText="1"/>
    </xf>
    <xf numFmtId="167" fontId="1" fillId="0" borderId="15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166" fontId="21" fillId="2" borderId="1" xfId="0" applyNumberFormat="1" applyFont="1" applyFill="1" applyBorder="1" applyAlignment="1">
      <alignment horizontal="center" vertical="center"/>
    </xf>
    <xf numFmtId="3" fontId="21" fillId="2" borderId="1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3" fontId="21" fillId="0" borderId="1" xfId="0" applyNumberFormat="1" applyFont="1" applyFill="1" applyBorder="1" applyAlignment="1">
      <alignment horizontal="center" vertical="center"/>
    </xf>
    <xf numFmtId="3" fontId="21" fillId="0" borderId="15" xfId="0" applyNumberFormat="1" applyFont="1" applyFill="1" applyBorder="1" applyAlignment="1">
      <alignment horizontal="center" vertical="center"/>
    </xf>
    <xf numFmtId="0" fontId="27" fillId="0" borderId="0" xfId="0" applyFont="1" applyBorder="1"/>
    <xf numFmtId="0" fontId="26" fillId="0" borderId="1" xfId="0" applyFont="1" applyBorder="1" applyAlignment="1">
      <alignment horizontal="center" vertical="center"/>
    </xf>
    <xf numFmtId="167" fontId="26" fillId="0" borderId="1" xfId="0" applyNumberFormat="1" applyFont="1" applyBorder="1" applyAlignment="1">
      <alignment horizontal="center" vertical="center"/>
    </xf>
    <xf numFmtId="0" fontId="30" fillId="0" borderId="0" xfId="0" applyFont="1"/>
    <xf numFmtId="167" fontId="21" fillId="3" borderId="1" xfId="0" applyNumberFormat="1" applyFont="1" applyFill="1" applyBorder="1" applyAlignment="1">
      <alignment horizontal="center" vertical="center"/>
    </xf>
    <xf numFmtId="167" fontId="21" fillId="0" borderId="15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center"/>
    </xf>
    <xf numFmtId="167" fontId="14" fillId="0" borderId="1" xfId="0" applyNumberFormat="1" applyFont="1" applyBorder="1" applyAlignment="1">
      <alignment vertical="center" wrapText="1"/>
    </xf>
    <xf numFmtId="167" fontId="21" fillId="0" borderId="14" xfId="0" applyNumberFormat="1" applyFont="1" applyFill="1" applyBorder="1" applyAlignment="1">
      <alignment horizontal="center" vertical="center"/>
    </xf>
    <xf numFmtId="167" fontId="1" fillId="0" borderId="2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167" fontId="21" fillId="0" borderId="4" xfId="0" applyNumberFormat="1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center" vertical="center"/>
    </xf>
    <xf numFmtId="3" fontId="21" fillId="0" borderId="8" xfId="0" applyNumberFormat="1" applyFont="1" applyBorder="1" applyAlignment="1">
      <alignment horizontal="center" vertical="center"/>
    </xf>
    <xf numFmtId="1" fontId="2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167" fontId="21" fillId="2" borderId="15" xfId="0" applyNumberFormat="1" applyFont="1" applyFill="1" applyBorder="1" applyAlignment="1">
      <alignment horizontal="center" vertical="center" wrapText="1"/>
    </xf>
    <xf numFmtId="167" fontId="21" fillId="2" borderId="15" xfId="0" applyNumberFormat="1" applyFont="1" applyFill="1" applyBorder="1" applyAlignment="1">
      <alignment horizontal="center" vertical="center"/>
    </xf>
    <xf numFmtId="167" fontId="21" fillId="2" borderId="7" xfId="0" applyNumberFormat="1" applyFont="1" applyFill="1" applyBorder="1" applyAlignment="1">
      <alignment horizontal="center" vertical="center"/>
    </xf>
    <xf numFmtId="167" fontId="21" fillId="0" borderId="14" xfId="0" applyNumberFormat="1" applyFont="1" applyBorder="1" applyAlignment="1">
      <alignment horizontal="center" vertical="center"/>
    </xf>
    <xf numFmtId="166" fontId="21" fillId="0" borderId="13" xfId="0" applyNumberFormat="1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167" fontId="1" fillId="0" borderId="13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167" fontId="12" fillId="0" borderId="1" xfId="0" applyNumberFormat="1" applyFont="1" applyBorder="1" applyAlignment="1">
      <alignment horizontal="center" vertical="center"/>
    </xf>
    <xf numFmtId="167" fontId="1" fillId="5" borderId="1" xfId="0" applyNumberFormat="1" applyFont="1" applyFill="1" applyBorder="1" applyAlignment="1">
      <alignment horizontal="center" vertical="center"/>
    </xf>
    <xf numFmtId="167" fontId="11" fillId="5" borderId="1" xfId="0" applyNumberFormat="1" applyFont="1" applyFill="1" applyBorder="1" applyAlignment="1">
      <alignment horizontal="center" vertical="center"/>
    </xf>
    <xf numFmtId="167" fontId="16" fillId="5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166" fontId="14" fillId="0" borderId="2" xfId="0" applyNumberFormat="1" applyFont="1" applyBorder="1" applyAlignment="1">
      <alignment horizontal="center" vertical="center"/>
    </xf>
    <xf numFmtId="167" fontId="32" fillId="0" borderId="1" xfId="0" applyNumberFormat="1" applyFont="1" applyFill="1" applyBorder="1" applyAlignment="1">
      <alignment horizontal="center" vertical="center"/>
    </xf>
    <xf numFmtId="167" fontId="14" fillId="0" borderId="2" xfId="0" applyNumberFormat="1" applyFont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/>
    </xf>
    <xf numFmtId="167" fontId="14" fillId="0" borderId="1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top"/>
    </xf>
    <xf numFmtId="167" fontId="1" fillId="0" borderId="1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1" fontId="11" fillId="0" borderId="1" xfId="0" applyNumberFormat="1" applyFont="1" applyBorder="1" applyAlignment="1">
      <alignment horizontal="center" vertical="center"/>
    </xf>
    <xf numFmtId="0" fontId="21" fillId="4" borderId="1" xfId="0" applyNumberFormat="1" applyFont="1" applyFill="1" applyBorder="1" applyAlignment="1">
      <alignment horizontal="left" vertical="top" wrapText="1"/>
    </xf>
    <xf numFmtId="0" fontId="21" fillId="4" borderId="2" xfId="0" applyNumberFormat="1" applyFont="1" applyFill="1" applyBorder="1" applyAlignment="1">
      <alignment horizontal="left" vertical="top" wrapText="1"/>
    </xf>
    <xf numFmtId="0" fontId="21" fillId="2" borderId="2" xfId="0" applyFont="1" applyFill="1" applyBorder="1" applyAlignment="1">
      <alignment vertical="top" wrapText="1"/>
    </xf>
    <xf numFmtId="0" fontId="2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3" fontId="33" fillId="0" borderId="13" xfId="1" applyNumberFormat="1" applyFont="1" applyBorder="1" applyAlignment="1">
      <alignment horizontal="center" vertical="center"/>
    </xf>
    <xf numFmtId="3" fontId="33" fillId="0" borderId="13" xfId="0" applyNumberFormat="1" applyFont="1" applyBorder="1" applyAlignment="1">
      <alignment horizontal="center" vertical="center"/>
    </xf>
    <xf numFmtId="167" fontId="33" fillId="0" borderId="13" xfId="1" applyNumberFormat="1" applyFont="1" applyBorder="1" applyAlignment="1">
      <alignment horizontal="center" vertical="center"/>
    </xf>
    <xf numFmtId="167" fontId="33" fillId="0" borderId="13" xfId="0" applyNumberFormat="1" applyFont="1" applyBorder="1" applyAlignment="1">
      <alignment horizontal="center" vertical="center"/>
    </xf>
    <xf numFmtId="166" fontId="29" fillId="0" borderId="13" xfId="1" applyNumberFormat="1" applyFont="1" applyBorder="1" applyAlignment="1">
      <alignment horizontal="center" vertical="center"/>
    </xf>
    <xf numFmtId="166" fontId="29" fillId="0" borderId="13" xfId="0" applyNumberFormat="1" applyFont="1" applyBorder="1" applyAlignment="1">
      <alignment horizontal="center" vertical="center"/>
    </xf>
    <xf numFmtId="0" fontId="21" fillId="0" borderId="15" xfId="0" applyFont="1" applyFill="1" applyBorder="1" applyAlignment="1">
      <alignment vertical="top"/>
    </xf>
    <xf numFmtId="1" fontId="29" fillId="0" borderId="13" xfId="1" applyNumberFormat="1" applyFont="1" applyBorder="1" applyAlignment="1">
      <alignment horizontal="center" vertical="center"/>
    </xf>
    <xf numFmtId="167" fontId="29" fillId="0" borderId="13" xfId="1" applyNumberFormat="1" applyFont="1" applyBorder="1" applyAlignment="1">
      <alignment horizontal="center" vertical="center"/>
    </xf>
    <xf numFmtId="167" fontId="29" fillId="0" borderId="13" xfId="0" applyNumberFormat="1" applyFont="1" applyBorder="1" applyAlignment="1">
      <alignment horizontal="center" vertical="center"/>
    </xf>
    <xf numFmtId="3" fontId="29" fillId="0" borderId="13" xfId="1" applyNumberFormat="1" applyFont="1" applyBorder="1" applyAlignment="1">
      <alignment horizontal="center" vertical="center"/>
    </xf>
    <xf numFmtId="3" fontId="29" fillId="0" borderId="13" xfId="0" applyNumberFormat="1" applyFont="1" applyBorder="1" applyAlignment="1">
      <alignment horizontal="center" vertical="center"/>
    </xf>
    <xf numFmtId="167" fontId="21" fillId="0" borderId="13" xfId="0" applyNumberFormat="1" applyFont="1" applyBorder="1" applyAlignment="1">
      <alignment horizontal="center" vertical="center"/>
    </xf>
    <xf numFmtId="0" fontId="21" fillId="0" borderId="15" xfId="0" applyFont="1" applyFill="1" applyBorder="1" applyAlignment="1">
      <alignment vertical="top" wrapText="1"/>
    </xf>
    <xf numFmtId="166" fontId="21" fillId="0" borderId="0" xfId="0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67" fontId="21" fillId="0" borderId="13" xfId="0" applyNumberFormat="1" applyFont="1" applyBorder="1" applyAlignment="1">
      <alignment horizontal="center" vertical="center"/>
    </xf>
    <xf numFmtId="167" fontId="21" fillId="0" borderId="1" xfId="1" applyNumberFormat="1" applyFont="1" applyBorder="1" applyAlignment="1">
      <alignment horizontal="center" vertical="center"/>
    </xf>
    <xf numFmtId="167" fontId="21" fillId="0" borderId="22" xfId="1" applyNumberFormat="1" applyFont="1" applyBorder="1" applyAlignment="1">
      <alignment horizontal="center" vertical="center"/>
    </xf>
    <xf numFmtId="167" fontId="21" fillId="0" borderId="22" xfId="0" applyNumberFormat="1" applyFont="1" applyBorder="1" applyAlignment="1">
      <alignment horizontal="center" vertical="center"/>
    </xf>
    <xf numFmtId="167" fontId="21" fillId="0" borderId="13" xfId="0" applyNumberFormat="1" applyFont="1" applyBorder="1" applyAlignment="1">
      <alignment horizontal="center" vertical="center"/>
    </xf>
    <xf numFmtId="167" fontId="21" fillId="0" borderId="13" xfId="0" applyNumberFormat="1" applyFont="1" applyBorder="1" applyAlignment="1">
      <alignment horizontal="center" vertical="center" wrapText="1"/>
    </xf>
    <xf numFmtId="167" fontId="21" fillId="0" borderId="14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top"/>
    </xf>
    <xf numFmtId="167" fontId="1" fillId="0" borderId="15" xfId="0" applyNumberFormat="1" applyFont="1" applyBorder="1" applyAlignment="1">
      <alignment horizontal="center" vertical="center"/>
    </xf>
    <xf numFmtId="167" fontId="21" fillId="2" borderId="1" xfId="0" applyNumberFormat="1" applyFont="1" applyFill="1" applyBorder="1" applyAlignment="1">
      <alignment horizontal="center" vertical="center" wrapText="1"/>
    </xf>
    <xf numFmtId="1" fontId="21" fillId="0" borderId="14" xfId="0" applyNumberFormat="1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3" fontId="34" fillId="0" borderId="1" xfId="0" applyNumberFormat="1" applyFont="1" applyBorder="1" applyAlignment="1">
      <alignment horizontal="center" vertical="center"/>
    </xf>
    <xf numFmtId="3" fontId="34" fillId="0" borderId="15" xfId="0" applyNumberFormat="1" applyFont="1" applyBorder="1" applyAlignment="1">
      <alignment horizontal="center" vertical="center"/>
    </xf>
    <xf numFmtId="167" fontId="34" fillId="0" borderId="15" xfId="0" applyNumberFormat="1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167" fontId="21" fillId="3" borderId="15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166" fontId="21" fillId="0" borderId="1" xfId="0" applyNumberFormat="1" applyFont="1" applyFill="1" applyBorder="1" applyAlignment="1">
      <alignment horizontal="center" vertical="center"/>
    </xf>
    <xf numFmtId="167" fontId="21" fillId="0" borderId="13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top"/>
    </xf>
    <xf numFmtId="0" fontId="21" fillId="2" borderId="1" xfId="0" applyFont="1" applyFill="1" applyBorder="1" applyAlignment="1">
      <alignment vertical="top"/>
    </xf>
    <xf numFmtId="0" fontId="21" fillId="2" borderId="1" xfId="0" applyFont="1" applyFill="1" applyBorder="1" applyAlignment="1">
      <alignment vertical="top" wrapText="1"/>
    </xf>
    <xf numFmtId="167" fontId="21" fillId="2" borderId="1" xfId="0" applyNumberFormat="1" applyFont="1" applyFill="1" applyBorder="1" applyAlignment="1">
      <alignment horizontal="center" vertical="top"/>
    </xf>
    <xf numFmtId="167" fontId="21" fillId="2" borderId="1" xfId="0" applyNumberFormat="1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167" fontId="21" fillId="0" borderId="1" xfId="0" applyNumberFormat="1" applyFont="1" applyBorder="1" applyAlignment="1">
      <alignment horizontal="center" vertical="top" wrapText="1"/>
    </xf>
    <xf numFmtId="0" fontId="21" fillId="0" borderId="8" xfId="0" applyFont="1" applyBorder="1" applyAlignment="1">
      <alignment horizontal="center" vertical="center" wrapText="1"/>
    </xf>
    <xf numFmtId="167" fontId="21" fillId="0" borderId="8" xfId="0" applyNumberFormat="1" applyFont="1" applyBorder="1" applyAlignment="1">
      <alignment horizontal="center" vertical="center" wrapText="1"/>
    </xf>
    <xf numFmtId="167" fontId="21" fillId="2" borderId="13" xfId="0" applyNumberFormat="1" applyFont="1" applyFill="1" applyBorder="1" applyAlignment="1">
      <alignment horizontal="center" vertical="center"/>
    </xf>
    <xf numFmtId="167" fontId="28" fillId="0" borderId="1" xfId="0" applyNumberFormat="1" applyFont="1" applyBorder="1" applyAlignment="1">
      <alignment horizontal="center" vertical="center"/>
    </xf>
    <xf numFmtId="3" fontId="21" fillId="0" borderId="13" xfId="0" applyNumberFormat="1" applyFont="1" applyFill="1" applyBorder="1" applyAlignment="1">
      <alignment horizontal="center" vertical="center" wrapText="1"/>
    </xf>
    <xf numFmtId="167" fontId="21" fillId="0" borderId="13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center" vertical="center" wrapText="1"/>
    </xf>
    <xf numFmtId="166" fontId="21" fillId="0" borderId="2" xfId="0" applyNumberFormat="1" applyFont="1" applyBorder="1" applyAlignment="1">
      <alignment horizontal="left" vertical="top"/>
    </xf>
    <xf numFmtId="166" fontId="21" fillId="0" borderId="1" xfId="0" applyNumberFormat="1" applyFont="1" applyBorder="1" applyAlignment="1">
      <alignment horizontal="center"/>
    </xf>
    <xf numFmtId="166" fontId="21" fillId="0" borderId="2" xfId="0" applyNumberFormat="1" applyFont="1" applyBorder="1" applyAlignment="1">
      <alignment horizontal="left"/>
    </xf>
    <xf numFmtId="166" fontId="21" fillId="0" borderId="2" xfId="0" applyNumberFormat="1" applyFont="1" applyBorder="1" applyAlignment="1">
      <alignment horizontal="center"/>
    </xf>
    <xf numFmtId="167" fontId="25" fillId="0" borderId="15" xfId="0" applyNumberFormat="1" applyFont="1" applyBorder="1" applyAlignment="1">
      <alignment horizontal="center" vertical="center" wrapText="1"/>
    </xf>
    <xf numFmtId="166" fontId="28" fillId="0" borderId="2" xfId="0" applyNumberFormat="1" applyFont="1" applyBorder="1" applyAlignment="1">
      <alignment horizontal="center" vertical="center"/>
    </xf>
    <xf numFmtId="0" fontId="21" fillId="0" borderId="29" xfId="1" applyFont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3" fontId="21" fillId="0" borderId="29" xfId="1" applyNumberFormat="1" applyFont="1" applyBorder="1" applyAlignment="1">
      <alignment horizontal="center" vertical="center"/>
    </xf>
    <xf numFmtId="3" fontId="21" fillId="0" borderId="30" xfId="1" applyNumberFormat="1" applyFont="1" applyBorder="1" applyAlignment="1">
      <alignment horizontal="center" vertical="center"/>
    </xf>
    <xf numFmtId="166" fontId="21" fillId="2" borderId="13" xfId="0" applyNumberFormat="1" applyFont="1" applyFill="1" applyBorder="1" applyAlignment="1">
      <alignment horizontal="center" vertical="center"/>
    </xf>
    <xf numFmtId="0" fontId="23" fillId="0" borderId="3" xfId="0" applyFont="1" applyBorder="1" applyAlignment="1">
      <alignment horizontal="left" vertical="top"/>
    </xf>
    <xf numFmtId="0" fontId="23" fillId="0" borderId="4" xfId="0" applyFont="1" applyBorder="1" applyAlignment="1">
      <alignment horizontal="left" vertical="top"/>
    </xf>
    <xf numFmtId="167" fontId="28" fillId="0" borderId="2" xfId="0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vertical="top" wrapText="1"/>
    </xf>
    <xf numFmtId="167" fontId="28" fillId="0" borderId="1" xfId="0" applyNumberFormat="1" applyFont="1" applyBorder="1" applyAlignment="1">
      <alignment horizontal="center"/>
    </xf>
    <xf numFmtId="167" fontId="28" fillId="0" borderId="2" xfId="0" applyNumberFormat="1" applyFont="1" applyBorder="1" applyAlignment="1">
      <alignment horizontal="center"/>
    </xf>
    <xf numFmtId="167" fontId="21" fillId="0" borderId="13" xfId="0" applyNumberFormat="1" applyFont="1" applyBorder="1" applyAlignment="1">
      <alignment horizontal="center" vertical="center"/>
    </xf>
    <xf numFmtId="167" fontId="21" fillId="0" borderId="13" xfId="0" applyNumberFormat="1" applyFont="1" applyBorder="1" applyAlignment="1">
      <alignment horizontal="center" vertical="center" wrapText="1"/>
    </xf>
    <xf numFmtId="167" fontId="21" fillId="0" borderId="1" xfId="0" applyNumberFormat="1" applyFont="1" applyBorder="1" applyAlignment="1">
      <alignment horizontal="center" vertical="center" wrapText="1"/>
    </xf>
    <xf numFmtId="1" fontId="21" fillId="0" borderId="1" xfId="0" applyNumberFormat="1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top"/>
    </xf>
    <xf numFmtId="0" fontId="12" fillId="0" borderId="1" xfId="0" applyFont="1" applyBorder="1" applyAlignment="1">
      <alignment horizontal="center"/>
    </xf>
    <xf numFmtId="167" fontId="21" fillId="0" borderId="1" xfId="0" applyNumberFormat="1" applyFont="1" applyBorder="1" applyAlignment="1">
      <alignment horizontal="center" vertical="center" wrapText="1"/>
    </xf>
    <xf numFmtId="1" fontId="21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3" fontId="21" fillId="3" borderId="1" xfId="0" applyNumberFormat="1" applyFont="1" applyFill="1" applyBorder="1" applyAlignment="1">
      <alignment horizontal="center" vertical="center"/>
    </xf>
    <xf numFmtId="167" fontId="11" fillId="3" borderId="1" xfId="0" applyNumberFormat="1" applyFont="1" applyFill="1" applyBorder="1" applyAlignment="1">
      <alignment horizontal="center" vertical="center"/>
    </xf>
    <xf numFmtId="167" fontId="1" fillId="3" borderId="1" xfId="0" applyNumberFormat="1" applyFont="1" applyFill="1" applyBorder="1" applyAlignment="1">
      <alignment horizontal="center" vertical="center"/>
    </xf>
    <xf numFmtId="167" fontId="21" fillId="0" borderId="2" xfId="0" applyNumberFormat="1" applyFont="1" applyBorder="1" applyAlignment="1">
      <alignment horizontal="center"/>
    </xf>
    <xf numFmtId="2" fontId="21" fillId="0" borderId="2" xfId="0" applyNumberFormat="1" applyFont="1" applyBorder="1" applyAlignment="1">
      <alignment horizontal="center"/>
    </xf>
    <xf numFmtId="3" fontId="21" fillId="0" borderId="1" xfId="0" applyNumberFormat="1" applyFont="1" applyBorder="1" applyAlignment="1">
      <alignment horizontal="center" wrapText="1"/>
    </xf>
    <xf numFmtId="167" fontId="35" fillId="0" borderId="31" xfId="3" applyNumberFormat="1" applyFont="1" applyBorder="1" applyAlignment="1">
      <alignment horizontal="center" vertical="center" wrapText="1"/>
    </xf>
    <xf numFmtId="167" fontId="35" fillId="0" borderId="1" xfId="0" applyNumberFormat="1" applyFont="1" applyBorder="1" applyAlignment="1">
      <alignment horizontal="center" vertical="center" wrapText="1"/>
    </xf>
    <xf numFmtId="167" fontId="21" fillId="0" borderId="31" xfId="3" applyNumberFormat="1" applyFont="1" applyBorder="1" applyAlignment="1">
      <alignment horizontal="center" vertical="center" wrapText="1"/>
    </xf>
    <xf numFmtId="167" fontId="21" fillId="0" borderId="32" xfId="3" applyNumberFormat="1" applyFont="1" applyBorder="1" applyAlignment="1">
      <alignment horizontal="center" vertical="center" wrapText="1"/>
    </xf>
    <xf numFmtId="167" fontId="21" fillId="0" borderId="13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167" fontId="21" fillId="0" borderId="1" xfId="0" applyNumberFormat="1" applyFont="1" applyBorder="1" applyAlignment="1">
      <alignment horizontal="center" vertical="center" wrapText="1"/>
    </xf>
    <xf numFmtId="1" fontId="21" fillId="0" borderId="1" xfId="0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/>
    </xf>
    <xf numFmtId="0" fontId="21" fillId="0" borderId="13" xfId="0" applyFont="1" applyBorder="1" applyAlignment="1">
      <alignment horizontal="center" vertical="top"/>
    </xf>
    <xf numFmtId="167" fontId="29" fillId="0" borderId="13" xfId="1" applyNumberFormat="1" applyFont="1" applyBorder="1" applyAlignment="1">
      <alignment horizontal="center" vertical="center"/>
    </xf>
    <xf numFmtId="167" fontId="29" fillId="0" borderId="13" xfId="0" applyNumberFormat="1" applyFont="1" applyBorder="1" applyAlignment="1">
      <alignment horizontal="center" vertical="center"/>
    </xf>
    <xf numFmtId="3" fontId="29" fillId="0" borderId="13" xfId="1" applyNumberFormat="1" applyFont="1" applyBorder="1" applyAlignment="1">
      <alignment horizontal="center" vertical="center"/>
    </xf>
    <xf numFmtId="3" fontId="29" fillId="0" borderId="13" xfId="0" applyNumberFormat="1" applyFont="1" applyBorder="1" applyAlignment="1">
      <alignment horizontal="center" vertical="center"/>
    </xf>
    <xf numFmtId="167" fontId="29" fillId="0" borderId="13" xfId="1" applyNumberFormat="1" applyFont="1" applyBorder="1" applyAlignment="1">
      <alignment horizontal="center" vertical="center"/>
    </xf>
    <xf numFmtId="3" fontId="29" fillId="0" borderId="13" xfId="0" applyNumberFormat="1" applyFont="1" applyBorder="1" applyAlignment="1">
      <alignment horizontal="center" vertical="center"/>
    </xf>
    <xf numFmtId="0" fontId="27" fillId="0" borderId="0" xfId="0" applyFont="1"/>
    <xf numFmtId="166" fontId="14" fillId="2" borderId="2" xfId="0" applyNumberFormat="1" applyFont="1" applyFill="1" applyBorder="1" applyAlignment="1">
      <alignment horizontal="center" vertical="center"/>
    </xf>
    <xf numFmtId="43" fontId="29" fillId="0" borderId="13" xfId="4" applyFont="1" applyBorder="1" applyAlignment="1">
      <alignment horizontal="center" vertical="center"/>
    </xf>
    <xf numFmtId="43" fontId="0" fillId="0" borderId="0" xfId="4" applyFont="1"/>
    <xf numFmtId="0" fontId="21" fillId="4" borderId="1" xfId="3" applyNumberFormat="1" applyFont="1" applyFill="1" applyBorder="1" applyAlignment="1">
      <alignment horizontal="left" vertical="top" wrapText="1"/>
    </xf>
    <xf numFmtId="3" fontId="29" fillId="0" borderId="13" xfId="4" applyNumberFormat="1" applyFont="1" applyBorder="1" applyAlignment="1">
      <alignment horizontal="center" vertical="center"/>
    </xf>
    <xf numFmtId="41" fontId="29" fillId="0" borderId="13" xfId="4" applyNumberFormat="1" applyFont="1" applyBorder="1" applyAlignment="1">
      <alignment horizontal="center" vertical="center"/>
    </xf>
    <xf numFmtId="169" fontId="29" fillId="0" borderId="13" xfId="4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top"/>
    </xf>
    <xf numFmtId="167" fontId="29" fillId="0" borderId="13" xfId="1" applyNumberFormat="1" applyFont="1" applyBorder="1" applyAlignment="1">
      <alignment horizontal="center" vertical="center"/>
    </xf>
    <xf numFmtId="167" fontId="29" fillId="0" borderId="13" xfId="0" applyNumberFormat="1" applyFont="1" applyBorder="1" applyAlignment="1">
      <alignment horizontal="center" vertical="center"/>
    </xf>
    <xf numFmtId="3" fontId="29" fillId="0" borderId="13" xfId="1" applyNumberFormat="1" applyFont="1" applyBorder="1" applyAlignment="1">
      <alignment horizontal="center" vertical="center"/>
    </xf>
    <xf numFmtId="3" fontId="29" fillId="0" borderId="13" xfId="0" applyNumberFormat="1" applyFont="1" applyBorder="1" applyAlignment="1">
      <alignment horizontal="center" vertical="center"/>
    </xf>
    <xf numFmtId="170" fontId="29" fillId="0" borderId="13" xfId="4" applyNumberFormat="1" applyFont="1" applyBorder="1" applyAlignment="1">
      <alignment horizontal="center" vertical="center"/>
    </xf>
    <xf numFmtId="2" fontId="21" fillId="0" borderId="1" xfId="0" applyNumberFormat="1" applyFont="1" applyBorder="1" applyAlignment="1">
      <alignment horizontal="center" vertical="center"/>
    </xf>
    <xf numFmtId="167" fontId="21" fillId="0" borderId="13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top"/>
    </xf>
    <xf numFmtId="167" fontId="29" fillId="0" borderId="13" xfId="0" applyNumberFormat="1" applyFont="1" applyBorder="1" applyAlignment="1">
      <alignment horizontal="center" vertical="center"/>
    </xf>
    <xf numFmtId="167" fontId="29" fillId="0" borderId="13" xfId="1" applyNumberFormat="1" applyFont="1" applyBorder="1" applyAlignment="1">
      <alignment horizontal="center" vertical="center"/>
    </xf>
    <xf numFmtId="3" fontId="29" fillId="0" borderId="13" xfId="1" applyNumberFormat="1" applyFont="1" applyBorder="1" applyAlignment="1">
      <alignment horizontal="center" vertical="center"/>
    </xf>
    <xf numFmtId="3" fontId="29" fillId="0" borderId="13" xfId="0" applyNumberFormat="1" applyFont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167" fontId="29" fillId="0" borderId="13" xfId="0" applyNumberFormat="1" applyFont="1" applyBorder="1" applyAlignment="1">
      <alignment horizontal="center" vertical="center"/>
    </xf>
    <xf numFmtId="167" fontId="29" fillId="0" borderId="13" xfId="1" applyNumberFormat="1" applyFont="1" applyBorder="1" applyAlignment="1">
      <alignment horizontal="center" vertical="center"/>
    </xf>
    <xf numFmtId="3" fontId="29" fillId="0" borderId="13" xfId="1" applyNumberFormat="1" applyFont="1" applyBorder="1" applyAlignment="1">
      <alignment horizontal="center" vertical="center"/>
    </xf>
    <xf numFmtId="3" fontId="29" fillId="0" borderId="13" xfId="0" applyNumberFormat="1" applyFont="1" applyBorder="1" applyAlignment="1">
      <alignment horizontal="center" vertical="center"/>
    </xf>
    <xf numFmtId="167" fontId="21" fillId="0" borderId="13" xfId="0" applyNumberFormat="1" applyFont="1" applyBorder="1" applyAlignment="1">
      <alignment horizontal="center" vertical="center"/>
    </xf>
    <xf numFmtId="167" fontId="29" fillId="0" borderId="13" xfId="1" applyNumberFormat="1" applyFont="1" applyBorder="1" applyAlignment="1">
      <alignment horizontal="center" vertical="center"/>
    </xf>
    <xf numFmtId="167" fontId="29" fillId="0" borderId="13" xfId="0" applyNumberFormat="1" applyFont="1" applyBorder="1" applyAlignment="1">
      <alignment horizontal="center" vertical="center"/>
    </xf>
    <xf numFmtId="3" fontId="29" fillId="0" borderId="13" xfId="1" applyNumberFormat="1" applyFont="1" applyBorder="1" applyAlignment="1">
      <alignment horizontal="center" vertical="center"/>
    </xf>
    <xf numFmtId="3" fontId="29" fillId="0" borderId="13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top" wrapText="1"/>
    </xf>
    <xf numFmtId="166" fontId="21" fillId="0" borderId="2" xfId="0" applyNumberFormat="1" applyFont="1" applyBorder="1" applyAlignment="1">
      <alignment horizontal="center" vertical="center"/>
    </xf>
    <xf numFmtId="166" fontId="21" fillId="0" borderId="3" xfId="0" applyNumberFormat="1" applyFont="1" applyBorder="1" applyAlignment="1">
      <alignment horizontal="center" vertical="center"/>
    </xf>
    <xf numFmtId="166" fontId="21" fillId="0" borderId="4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top"/>
    </xf>
    <xf numFmtId="0" fontId="28" fillId="0" borderId="15" xfId="0" applyFont="1" applyBorder="1" applyAlignment="1">
      <alignment horizontal="center" vertical="top"/>
    </xf>
    <xf numFmtId="0" fontId="28" fillId="0" borderId="1" xfId="0" applyFont="1" applyBorder="1" applyAlignment="1">
      <alignment horizontal="center" vertical="top"/>
    </xf>
    <xf numFmtId="167" fontId="21" fillId="0" borderId="13" xfId="0" applyNumberFormat="1" applyFont="1" applyBorder="1" applyAlignment="1">
      <alignment horizontal="center" vertical="center"/>
    </xf>
    <xf numFmtId="167" fontId="21" fillId="0" borderId="15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left" vertical="top" wrapText="1"/>
    </xf>
    <xf numFmtId="166" fontId="21" fillId="0" borderId="13" xfId="0" applyNumberFormat="1" applyFont="1" applyBorder="1" applyAlignment="1">
      <alignment horizontal="center" vertical="center"/>
    </xf>
    <xf numFmtId="166" fontId="21" fillId="0" borderId="15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7" fontId="21" fillId="0" borderId="13" xfId="0" applyNumberFormat="1" applyFont="1" applyBorder="1" applyAlignment="1">
      <alignment horizontal="center" vertical="center" wrapText="1"/>
    </xf>
    <xf numFmtId="167" fontId="21" fillId="0" borderId="14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top"/>
    </xf>
    <xf numFmtId="0" fontId="28" fillId="0" borderId="5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21" fillId="0" borderId="2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0" fontId="21" fillId="0" borderId="2" xfId="0" applyFont="1" applyBorder="1" applyAlignment="1">
      <alignment vertical="top" wrapText="1"/>
    </xf>
    <xf numFmtId="0" fontId="21" fillId="0" borderId="3" xfId="0" applyFont="1" applyBorder="1" applyAlignment="1">
      <alignment vertical="top" wrapText="1"/>
    </xf>
    <xf numFmtId="0" fontId="21" fillId="0" borderId="4" xfId="0" applyFont="1" applyBorder="1" applyAlignment="1">
      <alignment vertical="top" wrapText="1"/>
    </xf>
    <xf numFmtId="0" fontId="21" fillId="2" borderId="2" xfId="0" applyFont="1" applyFill="1" applyBorder="1" applyAlignment="1">
      <alignment horizontal="left" vertical="top" wrapText="1"/>
    </xf>
    <xf numFmtId="0" fontId="21" fillId="2" borderId="3" xfId="0" applyFont="1" applyFill="1" applyBorder="1" applyAlignment="1">
      <alignment horizontal="left" vertical="top" wrapText="1"/>
    </xf>
    <xf numFmtId="0" fontId="21" fillId="0" borderId="2" xfId="0" applyFont="1" applyBorder="1" applyAlignment="1">
      <alignment horizontal="left" vertical="top"/>
    </xf>
    <xf numFmtId="167" fontId="21" fillId="2" borderId="2" xfId="0" applyNumberFormat="1" applyFont="1" applyFill="1" applyBorder="1" applyAlignment="1">
      <alignment horizontal="center" vertical="center"/>
    </xf>
    <xf numFmtId="0" fontId="21" fillId="0" borderId="2" xfId="0" applyFont="1" applyBorder="1" applyAlignment="1">
      <alignment horizontal="left" wrapText="1"/>
    </xf>
    <xf numFmtId="0" fontId="23" fillId="0" borderId="2" xfId="0" applyFont="1" applyBorder="1" applyAlignment="1">
      <alignment horizontal="left" vertical="top" wrapText="1"/>
    </xf>
    <xf numFmtId="167" fontId="21" fillId="2" borderId="1" xfId="0" applyNumberFormat="1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167" fontId="21" fillId="0" borderId="1" xfId="0" applyNumberFormat="1" applyFont="1" applyBorder="1" applyAlignment="1">
      <alignment horizontal="center" vertical="center" wrapText="1"/>
    </xf>
    <xf numFmtId="167" fontId="21" fillId="0" borderId="13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top"/>
    </xf>
    <xf numFmtId="0" fontId="21" fillId="0" borderId="1" xfId="0" applyFont="1" applyBorder="1" applyAlignment="1">
      <alignment horizontal="center" vertical="top"/>
    </xf>
    <xf numFmtId="167" fontId="29" fillId="0" borderId="13" xfId="0" applyNumberFormat="1" applyFont="1" applyBorder="1" applyAlignment="1">
      <alignment horizontal="center" vertical="center"/>
    </xf>
    <xf numFmtId="167" fontId="29" fillId="0" borderId="13" xfId="1" applyNumberFormat="1" applyFont="1" applyBorder="1" applyAlignment="1">
      <alignment horizontal="center" vertical="center"/>
    </xf>
    <xf numFmtId="3" fontId="29" fillId="0" borderId="13" xfId="1" applyNumberFormat="1" applyFont="1" applyBorder="1" applyAlignment="1">
      <alignment horizontal="center" vertical="center"/>
    </xf>
    <xf numFmtId="3" fontId="29" fillId="0" borderId="13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26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21" fillId="0" borderId="2" xfId="0" applyNumberFormat="1" applyFont="1" applyBorder="1" applyAlignment="1">
      <alignment horizontal="left" vertical="top" wrapText="1"/>
    </xf>
    <xf numFmtId="0" fontId="21" fillId="0" borderId="1" xfId="0" applyNumberFormat="1" applyFont="1" applyBorder="1" applyAlignment="1">
      <alignment horizontal="left" vertical="top"/>
    </xf>
    <xf numFmtId="0" fontId="21" fillId="0" borderId="0" xfId="0" applyNumberFormat="1" applyFont="1" applyAlignment="1">
      <alignment horizontal="left" vertical="top"/>
    </xf>
    <xf numFmtId="0" fontId="21" fillId="0" borderId="1" xfId="0" applyNumberFormat="1" applyFont="1" applyBorder="1" applyAlignment="1">
      <alignment horizontal="left" vertical="top" wrapText="1"/>
    </xf>
    <xf numFmtId="0" fontId="21" fillId="2" borderId="2" xfId="0" applyNumberFormat="1" applyFont="1" applyFill="1" applyBorder="1" applyAlignment="1">
      <alignment horizontal="left" vertical="top" wrapText="1"/>
    </xf>
    <xf numFmtId="0" fontId="21" fillId="0" borderId="0" xfId="0" applyNumberFormat="1" applyFont="1" applyAlignment="1">
      <alignment horizontal="left" vertical="top" wrapText="1"/>
    </xf>
    <xf numFmtId="0" fontId="23" fillId="0" borderId="2" xfId="0" applyNumberFormat="1" applyFont="1" applyBorder="1" applyAlignment="1">
      <alignment horizontal="left" vertical="top" wrapText="1"/>
    </xf>
    <xf numFmtId="0" fontId="21" fillId="2" borderId="1" xfId="0" applyNumberFormat="1" applyFont="1" applyFill="1" applyBorder="1" applyAlignment="1">
      <alignment horizontal="left" vertical="top" wrapText="1"/>
    </xf>
    <xf numFmtId="0" fontId="21" fillId="0" borderId="13" xfId="0" applyNumberFormat="1" applyFont="1" applyBorder="1" applyAlignment="1">
      <alignment horizontal="left" vertical="top" wrapText="1"/>
    </xf>
    <xf numFmtId="0" fontId="21" fillId="2" borderId="13" xfId="0" applyNumberFormat="1" applyFont="1" applyFill="1" applyBorder="1" applyAlignment="1">
      <alignment horizontal="left" vertical="top" wrapText="1"/>
    </xf>
    <xf numFmtId="0" fontId="21" fillId="2" borderId="1" xfId="0" applyNumberFormat="1" applyFont="1" applyFill="1" applyBorder="1" applyAlignment="1">
      <alignment horizontal="left" vertical="top"/>
    </xf>
    <xf numFmtId="0" fontId="21" fillId="2" borderId="8" xfId="0" applyNumberFormat="1" applyFont="1" applyFill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21" fillId="0" borderId="15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21" fillId="0" borderId="1" xfId="0" applyNumberFormat="1" applyFont="1" applyFill="1" applyBorder="1" applyAlignment="1">
      <alignment horizontal="left" vertical="top"/>
    </xf>
    <xf numFmtId="0" fontId="2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/>
    </xf>
    <xf numFmtId="0" fontId="21" fillId="2" borderId="15" xfId="0" applyNumberFormat="1" applyFont="1" applyFill="1" applyBorder="1" applyAlignment="1">
      <alignment horizontal="left" vertical="top" wrapText="1"/>
    </xf>
    <xf numFmtId="0" fontId="21" fillId="0" borderId="1" xfId="1" applyNumberFormat="1" applyFont="1" applyBorder="1" applyAlignment="1">
      <alignment horizontal="left" vertical="top" wrapText="1"/>
    </xf>
    <xf numFmtId="0" fontId="23" fillId="0" borderId="1" xfId="0" applyNumberFormat="1" applyFont="1" applyBorder="1" applyAlignment="1">
      <alignment horizontal="left" vertical="top" wrapText="1"/>
    </xf>
    <xf numFmtId="0" fontId="0" fillId="0" borderId="1" xfId="0" applyNumberFormat="1" applyBorder="1" applyAlignment="1">
      <alignment horizontal="left" vertical="top"/>
    </xf>
    <xf numFmtId="0" fontId="1" fillId="2" borderId="2" xfId="0" applyNumberFormat="1" applyFont="1" applyFill="1" applyBorder="1" applyAlignment="1">
      <alignment horizontal="left" vertical="top" wrapText="1"/>
    </xf>
    <xf numFmtId="0" fontId="0" fillId="0" borderId="13" xfId="0" applyNumberFormat="1" applyBorder="1" applyAlignment="1">
      <alignment horizontal="left" vertical="top"/>
    </xf>
    <xf numFmtId="0" fontId="26" fillId="0" borderId="1" xfId="0" applyNumberFormat="1" applyFont="1" applyBorder="1" applyAlignment="1">
      <alignment horizontal="left" vertical="top"/>
    </xf>
    <xf numFmtId="0" fontId="24" fillId="0" borderId="2" xfId="0" applyFont="1" applyBorder="1" applyAlignment="1">
      <alignment vertical="top" wrapText="1"/>
    </xf>
    <xf numFmtId="0" fontId="24" fillId="2" borderId="2" xfId="0" applyFont="1" applyFill="1" applyBorder="1" applyAlignment="1">
      <alignment horizontal="left" vertical="top" wrapText="1"/>
    </xf>
    <xf numFmtId="167" fontId="24" fillId="0" borderId="1" xfId="0" applyNumberFormat="1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4" fillId="2" borderId="1" xfId="0" applyNumberFormat="1" applyFont="1" applyFill="1" applyBorder="1" applyAlignment="1">
      <alignment horizontal="left" vertical="top" wrapText="1"/>
    </xf>
    <xf numFmtId="0" fontId="24" fillId="0" borderId="1" xfId="0" applyNumberFormat="1" applyFont="1" applyBorder="1" applyAlignment="1">
      <alignment horizontal="left" vertical="top" wrapText="1"/>
    </xf>
    <xf numFmtId="0" fontId="24" fillId="0" borderId="13" xfId="0" applyNumberFormat="1" applyFont="1" applyBorder="1" applyAlignment="1">
      <alignment horizontal="left" vertical="top" wrapText="1"/>
    </xf>
    <xf numFmtId="0" fontId="24" fillId="0" borderId="15" xfId="0" applyNumberFormat="1" applyFont="1" applyBorder="1" applyAlignment="1">
      <alignment horizontal="left" vertical="top" wrapText="1"/>
    </xf>
    <xf numFmtId="0" fontId="40" fillId="0" borderId="1" xfId="0" applyNumberFormat="1" applyFont="1" applyBorder="1" applyAlignment="1">
      <alignment horizontal="left" vertical="top" wrapText="1"/>
    </xf>
    <xf numFmtId="0" fontId="28" fillId="0" borderId="2" xfId="0" applyFont="1" applyBorder="1" applyAlignment="1">
      <alignment horizontal="left" vertical="top" wrapText="1"/>
    </xf>
    <xf numFmtId="167" fontId="28" fillId="0" borderId="8" xfId="0" applyNumberFormat="1" applyFont="1" applyBorder="1" applyAlignment="1">
      <alignment horizontal="center" vertical="center"/>
    </xf>
    <xf numFmtId="167" fontId="40" fillId="0" borderId="13" xfId="0" applyNumberFormat="1" applyFont="1" applyBorder="1" applyAlignment="1">
      <alignment horizontal="center" vertical="center"/>
    </xf>
    <xf numFmtId="167" fontId="24" fillId="0" borderId="2" xfId="0" applyNumberFormat="1" applyFont="1" applyBorder="1" applyAlignment="1">
      <alignment horizontal="center" vertical="center"/>
    </xf>
    <xf numFmtId="0" fontId="24" fillId="0" borderId="25" xfId="1" applyNumberFormat="1" applyFont="1" applyBorder="1" applyAlignment="1">
      <alignment horizontal="left" vertical="top" wrapText="1"/>
    </xf>
    <xf numFmtId="0" fontId="24" fillId="2" borderId="19" xfId="1" applyNumberFormat="1" applyFont="1" applyFill="1" applyBorder="1" applyAlignment="1">
      <alignment horizontal="left" vertical="top" wrapText="1"/>
    </xf>
    <xf numFmtId="0" fontId="24" fillId="0" borderId="19" xfId="1" applyNumberFormat="1" applyFont="1" applyBorder="1" applyAlignment="1">
      <alignment horizontal="left" vertical="top" wrapText="1"/>
    </xf>
    <xf numFmtId="0" fontId="24" fillId="0" borderId="28" xfId="1" applyNumberFormat="1" applyFont="1" applyBorder="1" applyAlignment="1">
      <alignment horizontal="left" vertical="top" wrapText="1"/>
    </xf>
    <xf numFmtId="166" fontId="24" fillId="0" borderId="2" xfId="0" applyNumberFormat="1" applyFont="1" applyBorder="1" applyAlignment="1">
      <alignment horizontal="center" vertical="center"/>
    </xf>
    <xf numFmtId="0" fontId="24" fillId="0" borderId="1" xfId="0" applyNumberFormat="1" applyFont="1" applyBorder="1" applyAlignment="1">
      <alignment horizontal="left" vertical="top"/>
    </xf>
    <xf numFmtId="0" fontId="24" fillId="2" borderId="2" xfId="0" applyNumberFormat="1" applyFont="1" applyFill="1" applyBorder="1" applyAlignment="1">
      <alignment horizontal="left" vertical="top" wrapText="1"/>
    </xf>
    <xf numFmtId="167" fontId="24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 wrapText="1"/>
    </xf>
    <xf numFmtId="167" fontId="39" fillId="0" borderId="1" xfId="0" applyNumberFormat="1" applyFont="1" applyBorder="1"/>
    <xf numFmtId="167" fontId="39" fillId="3" borderId="0" xfId="0" applyNumberFormat="1" applyFont="1" applyFill="1"/>
    <xf numFmtId="0" fontId="24" fillId="0" borderId="2" xfId="0" applyFont="1" applyBorder="1" applyAlignment="1">
      <alignment horizontal="left" vertical="top" wrapText="1"/>
    </xf>
    <xf numFmtId="167" fontId="21" fillId="0" borderId="13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top"/>
    </xf>
    <xf numFmtId="0" fontId="21" fillId="0" borderId="1" xfId="0" applyFont="1" applyBorder="1" applyAlignment="1">
      <alignment horizontal="center" vertical="top"/>
    </xf>
    <xf numFmtId="167" fontId="29" fillId="0" borderId="13" xfId="0" applyNumberFormat="1" applyFont="1" applyBorder="1" applyAlignment="1">
      <alignment horizontal="center" vertical="center"/>
    </xf>
    <xf numFmtId="167" fontId="29" fillId="0" borderId="13" xfId="1" applyNumberFormat="1" applyFont="1" applyBorder="1" applyAlignment="1">
      <alignment horizontal="center" vertical="center"/>
    </xf>
    <xf numFmtId="3" fontId="29" fillId="0" borderId="13" xfId="1" applyNumberFormat="1" applyFont="1" applyBorder="1" applyAlignment="1">
      <alignment horizontal="center" vertical="center"/>
    </xf>
    <xf numFmtId="3" fontId="29" fillId="0" borderId="13" xfId="0" applyNumberFormat="1" applyFont="1" applyBorder="1" applyAlignment="1">
      <alignment horizontal="center" vertical="center"/>
    </xf>
    <xf numFmtId="167" fontId="29" fillId="0" borderId="13" xfId="1" applyNumberFormat="1" applyFont="1" applyBorder="1" applyAlignment="1">
      <alignment horizontal="center" vertical="center"/>
    </xf>
    <xf numFmtId="167" fontId="29" fillId="0" borderId="13" xfId="0" applyNumberFormat="1" applyFont="1" applyBorder="1" applyAlignment="1">
      <alignment horizontal="center" vertical="center"/>
    </xf>
    <xf numFmtId="3" fontId="29" fillId="0" borderId="13" xfId="1" applyNumberFormat="1" applyFont="1" applyBorder="1" applyAlignment="1">
      <alignment horizontal="center" vertical="center"/>
    </xf>
    <xf numFmtId="3" fontId="29" fillId="0" borderId="13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top"/>
    </xf>
    <xf numFmtId="167" fontId="29" fillId="0" borderId="13" xfId="0" applyNumberFormat="1" applyFont="1" applyBorder="1" applyAlignment="1">
      <alignment horizontal="center" vertical="center"/>
    </xf>
    <xf numFmtId="167" fontId="29" fillId="0" borderId="13" xfId="1" applyNumberFormat="1" applyFont="1" applyBorder="1" applyAlignment="1">
      <alignment horizontal="center" vertical="center"/>
    </xf>
    <xf numFmtId="3" fontId="29" fillId="0" borderId="13" xfId="1" applyNumberFormat="1" applyFont="1" applyBorder="1" applyAlignment="1">
      <alignment horizontal="center" vertical="center"/>
    </xf>
    <xf numFmtId="3" fontId="29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6" fontId="14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2" fillId="0" borderId="0" xfId="0" applyFont="1"/>
    <xf numFmtId="167" fontId="0" fillId="0" borderId="0" xfId="0" applyNumberFormat="1"/>
    <xf numFmtId="167" fontId="0" fillId="0" borderId="0" xfId="0" applyNumberFormat="1" applyBorder="1"/>
    <xf numFmtId="166" fontId="14" fillId="0" borderId="3" xfId="0" applyNumberFormat="1" applyFont="1" applyBorder="1" applyAlignment="1">
      <alignment horizontal="center" vertical="center"/>
    </xf>
    <xf numFmtId="166" fontId="14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9" fillId="0" borderId="0" xfId="0" applyFont="1"/>
    <xf numFmtId="0" fontId="49" fillId="0" borderId="0" xfId="0" applyFont="1"/>
    <xf numFmtId="0" fontId="50" fillId="0" borderId="0" xfId="0" applyFont="1"/>
    <xf numFmtId="167" fontId="50" fillId="0" borderId="0" xfId="0" applyNumberFormat="1" applyFont="1" applyBorder="1"/>
    <xf numFmtId="0" fontId="48" fillId="0" borderId="0" xfId="0" applyFont="1"/>
    <xf numFmtId="0" fontId="48" fillId="0" borderId="0" xfId="0" applyFont="1" applyBorder="1"/>
    <xf numFmtId="0" fontId="4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21" fillId="2" borderId="0" xfId="0" applyFont="1" applyFill="1" applyAlignment="1">
      <alignment horizontal="center"/>
    </xf>
    <xf numFmtId="0" fontId="0" fillId="2" borderId="0" xfId="0" applyFont="1" applyFill="1"/>
    <xf numFmtId="166" fontId="1" fillId="2" borderId="0" xfId="0" applyNumberFormat="1" applyFont="1" applyFill="1" applyBorder="1" applyAlignment="1">
      <alignment horizontal="center" vertical="center"/>
    </xf>
    <xf numFmtId="166" fontId="1" fillId="2" borderId="12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1" fillId="0" borderId="0" xfId="0" applyFont="1"/>
    <xf numFmtId="0" fontId="47" fillId="0" borderId="2" xfId="0" applyFont="1" applyBorder="1" applyAlignment="1">
      <alignment horizontal="center"/>
    </xf>
    <xf numFmtId="0" fontId="47" fillId="0" borderId="1" xfId="0" applyFont="1" applyBorder="1" applyAlignment="1">
      <alignment horizontal="center"/>
    </xf>
    <xf numFmtId="0" fontId="21" fillId="0" borderId="1" xfId="0" applyFont="1" applyBorder="1"/>
    <xf numFmtId="0" fontId="1" fillId="2" borderId="0" xfId="0" applyFont="1" applyFill="1"/>
    <xf numFmtId="0" fontId="21" fillId="2" borderId="0" xfId="0" applyFont="1" applyFill="1"/>
    <xf numFmtId="0" fontId="21" fillId="0" borderId="0" xfId="0" applyFont="1"/>
    <xf numFmtId="0" fontId="46" fillId="0" borderId="0" xfId="0" applyFont="1"/>
    <xf numFmtId="0" fontId="24" fillId="0" borderId="0" xfId="0" applyFont="1"/>
    <xf numFmtId="0" fontId="52" fillId="0" borderId="0" xfId="0" applyFont="1"/>
    <xf numFmtId="0" fontId="53" fillId="0" borderId="0" xfId="0" applyFont="1"/>
    <xf numFmtId="0" fontId="14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6" fontId="24" fillId="0" borderId="1" xfId="0" applyNumberFormat="1" applyFont="1" applyFill="1" applyBorder="1" applyAlignment="1">
      <alignment horizontal="center" vertical="center" wrapText="1"/>
    </xf>
    <xf numFmtId="166" fontId="24" fillId="0" borderId="1" xfId="0" applyNumberFormat="1" applyFont="1" applyBorder="1"/>
    <xf numFmtId="0" fontId="14" fillId="0" borderId="1" xfId="0" applyFont="1" applyBorder="1" applyAlignment="1">
      <alignment horizontal="left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left" vertical="top" wrapText="1"/>
    </xf>
    <xf numFmtId="166" fontId="14" fillId="0" borderId="1" xfId="0" applyNumberFormat="1" applyFont="1" applyBorder="1" applyAlignment="1">
      <alignment horizontal="left" vertical="top" wrapText="1"/>
    </xf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left" vertical="top" wrapText="1"/>
    </xf>
    <xf numFmtId="0" fontId="1" fillId="0" borderId="1" xfId="1" applyFont="1" applyBorder="1" applyAlignment="1">
      <alignment vertical="top" wrapText="1"/>
    </xf>
    <xf numFmtId="166" fontId="1" fillId="0" borderId="1" xfId="0" applyNumberFormat="1" applyFont="1" applyBorder="1" applyAlignment="1">
      <alignment horizontal="left" vertical="top" wrapText="1"/>
    </xf>
    <xf numFmtId="0" fontId="1" fillId="0" borderId="1" xfId="1" applyFont="1" applyBorder="1" applyAlignment="1">
      <alignment horizontal="left" vertical="top" wrapText="1"/>
    </xf>
    <xf numFmtId="0" fontId="14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left" vertical="top" wrapText="1"/>
    </xf>
    <xf numFmtId="166" fontId="14" fillId="2" borderId="1" xfId="0" applyNumberFormat="1" applyFont="1" applyFill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vertical="top" wrapText="1"/>
    </xf>
    <xf numFmtId="166" fontId="14" fillId="0" borderId="1" xfId="0" applyNumberFormat="1" applyFont="1" applyFill="1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 vertical="center" wrapText="1"/>
    </xf>
    <xf numFmtId="167" fontId="14" fillId="2" borderId="1" xfId="0" applyNumberFormat="1" applyFont="1" applyFill="1" applyBorder="1" applyAlignment="1">
      <alignment horizontal="center" vertical="center" wrapText="1"/>
    </xf>
    <xf numFmtId="166" fontId="16" fillId="0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Border="1"/>
    <xf numFmtId="166" fontId="14" fillId="0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166" fontId="14" fillId="2" borderId="1" xfId="0" applyNumberFormat="1" applyFont="1" applyFill="1" applyBorder="1" applyAlignment="1">
      <alignment horizontal="center" vertical="center" wrapText="1"/>
    </xf>
    <xf numFmtId="166" fontId="14" fillId="2" borderId="1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vertical="top"/>
    </xf>
    <xf numFmtId="0" fontId="14" fillId="0" borderId="1" xfId="1" applyFont="1" applyBorder="1" applyAlignment="1">
      <alignment vertical="top" wrapText="1"/>
    </xf>
    <xf numFmtId="0" fontId="14" fillId="0" borderId="1" xfId="1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/>
    </xf>
    <xf numFmtId="167" fontId="14" fillId="2" borderId="1" xfId="0" applyNumberFormat="1" applyFont="1" applyFill="1" applyBorder="1" applyAlignment="1">
      <alignment horizontal="center" vertical="top"/>
    </xf>
    <xf numFmtId="167" fontId="14" fillId="2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/>
    </xf>
    <xf numFmtId="0" fontId="16" fillId="0" borderId="1" xfId="1" applyFont="1" applyBorder="1" applyAlignment="1">
      <alignment horizontal="left" vertical="top" wrapText="1"/>
    </xf>
    <xf numFmtId="166" fontId="14" fillId="0" borderId="1" xfId="0" applyNumberFormat="1" applyFont="1" applyBorder="1" applyAlignment="1">
      <alignment horizontal="center" vertical="top"/>
    </xf>
    <xf numFmtId="167" fontId="14" fillId="0" borderId="1" xfId="0" applyNumberFormat="1" applyFont="1" applyBorder="1" applyAlignment="1">
      <alignment horizontal="center" vertical="top" wrapText="1"/>
    </xf>
    <xf numFmtId="167" fontId="14" fillId="0" borderId="1" xfId="0" applyNumberFormat="1" applyFont="1" applyBorder="1" applyAlignment="1">
      <alignment vertical="top" wrapText="1"/>
    </xf>
    <xf numFmtId="0" fontId="14" fillId="4" borderId="1" xfId="3" applyNumberFormat="1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 wrapText="1"/>
    </xf>
    <xf numFmtId="166" fontId="14" fillId="0" borderId="1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left" vertical="center" wrapText="1"/>
    </xf>
    <xf numFmtId="166" fontId="14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4" fillId="2" borderId="1" xfId="1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left" vertical="center"/>
    </xf>
    <xf numFmtId="166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horizontal="left" wrapText="1"/>
    </xf>
    <xf numFmtId="0" fontId="41" fillId="0" borderId="0" xfId="0" applyFont="1" applyBorder="1" applyAlignment="1">
      <alignment horizontal="left" wrapText="1"/>
    </xf>
    <xf numFmtId="0" fontId="24" fillId="2" borderId="0" xfId="0" applyFont="1" applyFill="1" applyBorder="1" applyAlignment="1">
      <alignment horizontal="left" wrapText="1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/>
    </xf>
    <xf numFmtId="0" fontId="54" fillId="2" borderId="0" xfId="0" applyFont="1" applyFill="1" applyBorder="1" applyAlignment="1"/>
    <xf numFmtId="0" fontId="41" fillId="0" borderId="0" xfId="0" applyFont="1" applyBorder="1" applyAlignment="1">
      <alignment horizontal="center" vertical="center"/>
    </xf>
    <xf numFmtId="0" fontId="1" fillId="0" borderId="0" xfId="0" applyFont="1" applyBorder="1"/>
    <xf numFmtId="0" fontId="52" fillId="2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166" fontId="54" fillId="2" borderId="0" xfId="0" applyNumberFormat="1" applyFont="1" applyFill="1" applyBorder="1" applyAlignment="1">
      <alignment vertical="center"/>
    </xf>
    <xf numFmtId="0" fontId="52" fillId="2" borderId="0" xfId="0" applyFont="1" applyFill="1" applyBorder="1" applyAlignment="1">
      <alignment vertical="top"/>
    </xf>
    <xf numFmtId="0" fontId="24" fillId="2" borderId="0" xfId="0" applyFont="1" applyFill="1" applyBorder="1" applyAlignment="1">
      <alignment horizontal="left" vertical="center"/>
    </xf>
    <xf numFmtId="0" fontId="54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top"/>
    </xf>
    <xf numFmtId="166" fontId="24" fillId="2" borderId="0" xfId="0" applyNumberFormat="1" applyFont="1" applyFill="1" applyBorder="1" applyAlignment="1">
      <alignment horizontal="left" vertical="top" wrapText="1"/>
    </xf>
    <xf numFmtId="0" fontId="24" fillId="2" borderId="0" xfId="0" applyFont="1" applyFill="1" applyBorder="1" applyAlignment="1">
      <alignment horizontal="left" vertical="top" wrapText="1"/>
    </xf>
    <xf numFmtId="0" fontId="1" fillId="0" borderId="1" xfId="0" applyFont="1" applyBorder="1"/>
    <xf numFmtId="0" fontId="14" fillId="0" borderId="1" xfId="0" applyFont="1" applyFill="1" applyBorder="1" applyAlignment="1">
      <alignment vertical="center" wrapText="1"/>
    </xf>
    <xf numFmtId="166" fontId="14" fillId="0" borderId="1" xfId="0" applyNumberFormat="1" applyFont="1" applyBorder="1"/>
    <xf numFmtId="0" fontId="14" fillId="0" borderId="1" xfId="0" applyFont="1" applyBorder="1" applyAlignment="1">
      <alignment horizontal="left" vertical="center"/>
    </xf>
    <xf numFmtId="166" fontId="14" fillId="0" borderId="4" xfId="0" applyNumberFormat="1" applyFont="1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166" fontId="14" fillId="0" borderId="1" xfId="0" applyNumberFormat="1" applyFont="1" applyBorder="1" applyAlignment="1">
      <alignment vertical="top" wrapText="1"/>
    </xf>
    <xf numFmtId="0" fontId="14" fillId="4" borderId="1" xfId="0" applyNumberFormat="1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166" fontId="14" fillId="2" borderId="1" xfId="0" applyNumberFormat="1" applyFont="1" applyFill="1" applyBorder="1" applyAlignment="1">
      <alignment horizontal="left" vertical="top"/>
    </xf>
    <xf numFmtId="166" fontId="14" fillId="2" borderId="1" xfId="0" applyNumberFormat="1" applyFont="1" applyFill="1" applyBorder="1" applyAlignment="1">
      <alignment horizontal="left"/>
    </xf>
    <xf numFmtId="166" fontId="14" fillId="2" borderId="1" xfId="0" applyNumberFormat="1" applyFont="1" applyFill="1" applyBorder="1" applyAlignment="1">
      <alignment horizontal="center" vertical="center"/>
    </xf>
    <xf numFmtId="0" fontId="24" fillId="0" borderId="1" xfId="0" applyFont="1" applyBorder="1"/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6" fontId="1" fillId="2" borderId="1" xfId="0" applyNumberFormat="1" applyFont="1" applyFill="1" applyBorder="1" applyAlignment="1">
      <alignment horizontal="center" vertical="center"/>
    </xf>
    <xf numFmtId="166" fontId="14" fillId="0" borderId="1" xfId="1" applyNumberFormat="1" applyFont="1" applyBorder="1" applyAlignment="1">
      <alignment horizontal="center" vertical="center"/>
    </xf>
    <xf numFmtId="166" fontId="14" fillId="0" borderId="1" xfId="1" applyNumberFormat="1" applyFont="1" applyFill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6" fillId="0" borderId="1" xfId="1" applyFont="1" applyFill="1" applyBorder="1" applyAlignment="1">
      <alignment horizontal="left" vertical="top" wrapText="1"/>
    </xf>
    <xf numFmtId="166" fontId="14" fillId="0" borderId="1" xfId="0" applyNumberFormat="1" applyFont="1" applyBorder="1" applyAlignment="1">
      <alignment horizontal="left" vertical="top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166" fontId="14" fillId="2" borderId="1" xfId="0" applyNumberFormat="1" applyFont="1" applyFill="1" applyBorder="1" applyAlignment="1">
      <alignment horizontal="left" vertical="top" wrapText="1"/>
    </xf>
    <xf numFmtId="166" fontId="16" fillId="0" borderId="1" xfId="5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 wrapText="1"/>
    </xf>
    <xf numFmtId="166" fontId="14" fillId="0" borderId="1" xfId="6" applyNumberFormat="1" applyFont="1" applyBorder="1" applyAlignment="1">
      <alignment horizontal="center" vertical="center"/>
    </xf>
    <xf numFmtId="166" fontId="1" fillId="2" borderId="1" xfId="0" applyNumberFormat="1" applyFont="1" applyFill="1" applyBorder="1"/>
    <xf numFmtId="166" fontId="11" fillId="0" borderId="1" xfId="0" applyNumberFormat="1" applyFont="1" applyBorder="1" applyAlignment="1">
      <alignment horizontal="center" vertical="center" wrapText="1"/>
    </xf>
    <xf numFmtId="166" fontId="14" fillId="0" borderId="1" xfId="4" applyNumberFormat="1" applyFont="1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 vertical="center" wrapText="1" shrinkToFit="1"/>
    </xf>
    <xf numFmtId="166" fontId="1" fillId="0" borderId="1" xfId="0" applyNumberFormat="1" applyFont="1" applyBorder="1" applyAlignment="1">
      <alignment horizontal="center"/>
    </xf>
    <xf numFmtId="166" fontId="14" fillId="6" borderId="1" xfId="0" applyNumberFormat="1" applyFont="1" applyFill="1" applyBorder="1" applyAlignment="1">
      <alignment horizontal="center" vertical="center"/>
    </xf>
    <xf numFmtId="166" fontId="14" fillId="7" borderId="1" xfId="0" applyNumberFormat="1" applyFont="1" applyFill="1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 wrapText="1"/>
    </xf>
    <xf numFmtId="167" fontId="41" fillId="0" borderId="0" xfId="0" applyNumberFormat="1" applyFont="1" applyAlignment="1">
      <alignment horizontal="center" vertical="center" wrapText="1"/>
    </xf>
    <xf numFmtId="0" fontId="55" fillId="2" borderId="1" xfId="0" applyFont="1" applyFill="1" applyBorder="1" applyAlignment="1">
      <alignment wrapText="1"/>
    </xf>
    <xf numFmtId="166" fontId="1" fillId="0" borderId="1" xfId="0" applyNumberFormat="1" applyFont="1" applyBorder="1" applyAlignment="1">
      <alignment horizontal="center" vertical="top"/>
    </xf>
    <xf numFmtId="167" fontId="56" fillId="0" borderId="0" xfId="0" applyNumberFormat="1" applyFont="1" applyBorder="1" applyAlignment="1">
      <alignment horizontal="center" vertical="center"/>
    </xf>
    <xf numFmtId="167" fontId="56" fillId="0" borderId="1" xfId="0" applyNumberFormat="1" applyFont="1" applyBorder="1" applyAlignment="1">
      <alignment horizontal="center" vertical="center"/>
    </xf>
    <xf numFmtId="0" fontId="14" fillId="2" borderId="1" xfId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6" fillId="0" borderId="1" xfId="1" applyFont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4" fillId="0" borderId="1" xfId="0" applyFont="1" applyBorder="1" applyAlignment="1">
      <alignment horizontal="left" wrapText="1"/>
    </xf>
    <xf numFmtId="0" fontId="16" fillId="2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166" fontId="14" fillId="0" borderId="1" xfId="0" applyNumberFormat="1" applyFont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/>
    </xf>
    <xf numFmtId="166" fontId="21" fillId="0" borderId="4" xfId="0" applyNumberFormat="1" applyFont="1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 vertical="center"/>
    </xf>
    <xf numFmtId="166" fontId="24" fillId="0" borderId="1" xfId="0" applyNumberFormat="1" applyFont="1" applyBorder="1" applyAlignment="1">
      <alignment vertical="center"/>
    </xf>
    <xf numFmtId="166" fontId="42" fillId="0" borderId="0" xfId="0" applyNumberFormat="1" applyFont="1" applyBorder="1"/>
    <xf numFmtId="166" fontId="0" fillId="0" borderId="12" xfId="0" applyNumberFormat="1" applyBorder="1"/>
    <xf numFmtId="166" fontId="42" fillId="0" borderId="4" xfId="0" applyNumberFormat="1" applyFont="1" applyBorder="1"/>
    <xf numFmtId="166" fontId="42" fillId="0" borderId="1" xfId="0" applyNumberFormat="1" applyFont="1" applyBorder="1"/>
    <xf numFmtId="166" fontId="14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6" fontId="1" fillId="0" borderId="12" xfId="0" applyNumberFormat="1" applyFont="1" applyBorder="1" applyAlignment="1">
      <alignment horizontal="center"/>
    </xf>
    <xf numFmtId="166" fontId="27" fillId="0" borderId="0" xfId="0" applyNumberFormat="1" applyFont="1" applyBorder="1"/>
    <xf numFmtId="166" fontId="27" fillId="0" borderId="12" xfId="0" applyNumberFormat="1" applyFont="1" applyBorder="1"/>
    <xf numFmtId="166" fontId="42" fillId="0" borderId="4" xfId="0" applyNumberFormat="1" applyFont="1" applyBorder="1" applyAlignment="1">
      <alignment vertical="center"/>
    </xf>
    <xf numFmtId="166" fontId="42" fillId="0" borderId="1" xfId="0" applyNumberFormat="1" applyFont="1" applyBorder="1" applyAlignment="1">
      <alignment vertical="center"/>
    </xf>
    <xf numFmtId="166" fontId="0" fillId="0" borderId="1" xfId="0" applyNumberFormat="1" applyBorder="1" applyAlignment="1">
      <alignment vertical="center"/>
    </xf>
    <xf numFmtId="166" fontId="42" fillId="0" borderId="0" xfId="0" applyNumberFormat="1" applyFont="1" applyBorder="1" applyAlignment="1">
      <alignment vertical="center"/>
    </xf>
    <xf numFmtId="166" fontId="0" fillId="0" borderId="0" xfId="0" applyNumberFormat="1" applyBorder="1" applyAlignment="1">
      <alignment vertical="center"/>
    </xf>
    <xf numFmtId="166" fontId="43" fillId="0" borderId="0" xfId="0" applyNumberFormat="1" applyFont="1" applyAlignment="1">
      <alignment horizontal="center" vertical="center" wrapText="1"/>
    </xf>
    <xf numFmtId="166" fontId="0" fillId="0" borderId="0" xfId="0" applyNumberFormat="1" applyAlignment="1">
      <alignment vertical="center" wrapText="1"/>
    </xf>
    <xf numFmtId="166" fontId="48" fillId="0" borderId="0" xfId="0" applyNumberFormat="1" applyFont="1" applyAlignment="1">
      <alignment vertical="center" wrapText="1"/>
    </xf>
    <xf numFmtId="166" fontId="51" fillId="0" borderId="0" xfId="0" applyNumberFormat="1" applyFont="1" applyAlignment="1">
      <alignment horizontal="center" vertical="center" wrapText="1"/>
    </xf>
    <xf numFmtId="166" fontId="50" fillId="0" borderId="0" xfId="0" applyNumberFormat="1" applyFont="1" applyAlignment="1">
      <alignment vertical="center" wrapText="1"/>
    </xf>
    <xf numFmtId="166" fontId="42" fillId="0" borderId="0" xfId="0" applyNumberFormat="1" applyFont="1"/>
    <xf numFmtId="166" fontId="0" fillId="0" borderId="0" xfId="0" applyNumberFormat="1"/>
    <xf numFmtId="166" fontId="39" fillId="0" borderId="0" xfId="0" applyNumberFormat="1" applyFont="1"/>
    <xf numFmtId="166" fontId="49" fillId="0" borderId="0" xfId="0" applyNumberFormat="1" applyFont="1"/>
    <xf numFmtId="166" fontId="44" fillId="0" borderId="0" xfId="0" applyNumberFormat="1" applyFont="1"/>
    <xf numFmtId="166" fontId="30" fillId="0" borderId="0" xfId="0" applyNumberFormat="1" applyFont="1"/>
    <xf numFmtId="166" fontId="11" fillId="0" borderId="1" xfId="0" applyNumberFormat="1" applyFont="1" applyBorder="1" applyAlignment="1">
      <alignment vertical="center"/>
    </xf>
    <xf numFmtId="167" fontId="42" fillId="0" borderId="0" xfId="0" applyNumberFormat="1" applyFont="1"/>
    <xf numFmtId="0" fontId="14" fillId="0" borderId="1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45" fillId="0" borderId="2" xfId="0" applyFont="1" applyBorder="1" applyAlignment="1">
      <alignment horizontal="left" vertical="top"/>
    </xf>
    <xf numFmtId="0" fontId="45" fillId="0" borderId="3" xfId="0" applyFont="1" applyBorder="1" applyAlignment="1">
      <alignment horizontal="left" vertical="top"/>
    </xf>
    <xf numFmtId="0" fontId="45" fillId="0" borderId="4" xfId="0" applyFont="1" applyBorder="1" applyAlignment="1">
      <alignment horizontal="left" vertical="top"/>
    </xf>
    <xf numFmtId="171" fontId="11" fillId="0" borderId="13" xfId="1" applyNumberFormat="1" applyFont="1" applyFill="1" applyBorder="1" applyAlignment="1">
      <alignment horizontal="left" vertical="top" wrapText="1"/>
    </xf>
    <xf numFmtId="171" fontId="11" fillId="0" borderId="14" xfId="1" applyNumberFormat="1" applyFont="1" applyFill="1" applyBorder="1" applyAlignment="1">
      <alignment horizontal="left" vertical="top" wrapText="1"/>
    </xf>
    <xf numFmtId="171" fontId="11" fillId="0" borderId="15" xfId="1" applyNumberFormat="1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/>
    </xf>
    <xf numFmtId="0" fontId="14" fillId="2" borderId="1" xfId="0" applyFont="1" applyFill="1" applyBorder="1" applyAlignment="1">
      <alignment horizontal="center" vertical="top"/>
    </xf>
    <xf numFmtId="0" fontId="14" fillId="0" borderId="1" xfId="0" applyFont="1" applyBorder="1" applyAlignment="1">
      <alignment horizontal="left" vertical="top" wrapText="1"/>
    </xf>
    <xf numFmtId="166" fontId="14" fillId="0" borderId="1" xfId="0" applyNumberFormat="1" applyFont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166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0" fontId="14" fillId="2" borderId="13" xfId="0" applyFont="1" applyFill="1" applyBorder="1" applyAlignment="1">
      <alignment horizontal="left" vertical="top" wrapText="1"/>
    </xf>
    <xf numFmtId="0" fontId="14" fillId="2" borderId="14" xfId="0" applyFont="1" applyFill="1" applyBorder="1" applyAlignment="1">
      <alignment horizontal="left" vertical="top" wrapText="1"/>
    </xf>
    <xf numFmtId="0" fontId="14" fillId="2" borderId="15" xfId="0" applyFont="1" applyFill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2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0" fontId="21" fillId="0" borderId="2" xfId="1" applyFont="1" applyBorder="1" applyAlignment="1">
      <alignment horizontal="center" vertical="top" wrapText="1"/>
    </xf>
    <xf numFmtId="0" fontId="21" fillId="0" borderId="3" xfId="1" applyFont="1" applyBorder="1" applyAlignment="1">
      <alignment horizontal="center" vertical="top" wrapText="1"/>
    </xf>
    <xf numFmtId="0" fontId="21" fillId="0" borderId="4" xfId="1" applyFont="1" applyBorder="1" applyAlignment="1">
      <alignment horizontal="center" vertical="top" wrapText="1"/>
    </xf>
    <xf numFmtId="0" fontId="21" fillId="0" borderId="2" xfId="1" applyFont="1" applyBorder="1" applyAlignment="1">
      <alignment horizontal="left" vertical="top" wrapText="1"/>
    </xf>
    <xf numFmtId="0" fontId="21" fillId="0" borderId="3" xfId="1" applyFont="1" applyBorder="1" applyAlignment="1">
      <alignment horizontal="left" vertical="top" wrapText="1"/>
    </xf>
    <xf numFmtId="0" fontId="21" fillId="0" borderId="4" xfId="1" applyFont="1" applyBorder="1" applyAlignment="1">
      <alignment horizontal="left" vertical="top" wrapText="1"/>
    </xf>
    <xf numFmtId="0" fontId="21" fillId="0" borderId="1" xfId="0" applyFont="1" applyBorder="1" applyAlignment="1">
      <alignment horizontal="center" vertical="top"/>
    </xf>
    <xf numFmtId="0" fontId="26" fillId="0" borderId="2" xfId="0" applyFont="1" applyBorder="1" applyAlignment="1">
      <alignment horizontal="left"/>
    </xf>
    <xf numFmtId="0" fontId="26" fillId="0" borderId="3" xfId="0" applyFont="1" applyBorder="1" applyAlignment="1">
      <alignment horizontal="left"/>
    </xf>
    <xf numFmtId="0" fontId="26" fillId="0" borderId="4" xfId="0" applyFont="1" applyBorder="1" applyAlignment="1">
      <alignment horizontal="left"/>
    </xf>
    <xf numFmtId="0" fontId="26" fillId="0" borderId="2" xfId="1" applyFont="1" applyBorder="1" applyAlignment="1">
      <alignment horizontal="left" vertical="top" wrapText="1"/>
    </xf>
    <xf numFmtId="0" fontId="26" fillId="0" borderId="3" xfId="1" applyFont="1" applyBorder="1" applyAlignment="1">
      <alignment horizontal="left" vertical="top" wrapText="1"/>
    </xf>
    <xf numFmtId="0" fontId="26" fillId="0" borderId="4" xfId="1" applyFont="1" applyBorder="1" applyAlignment="1">
      <alignment horizontal="left" vertical="top" wrapText="1"/>
    </xf>
    <xf numFmtId="0" fontId="21" fillId="0" borderId="2" xfId="0" applyFont="1" applyBorder="1" applyAlignment="1">
      <alignment horizontal="left" vertical="top"/>
    </xf>
    <xf numFmtId="0" fontId="21" fillId="0" borderId="3" xfId="0" applyFont="1" applyBorder="1" applyAlignment="1">
      <alignment horizontal="left" vertical="top"/>
    </xf>
    <xf numFmtId="0" fontId="21" fillId="0" borderId="4" xfId="0" applyFont="1" applyBorder="1" applyAlignment="1">
      <alignment horizontal="left" vertical="top"/>
    </xf>
    <xf numFmtId="0" fontId="21" fillId="0" borderId="2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 wrapText="1"/>
    </xf>
    <xf numFmtId="0" fontId="21" fillId="0" borderId="2" xfId="0" applyFont="1" applyBorder="1" applyAlignment="1">
      <alignment vertical="top" wrapText="1"/>
    </xf>
    <xf numFmtId="0" fontId="21" fillId="0" borderId="3" xfId="0" applyFont="1" applyBorder="1" applyAlignment="1">
      <alignment vertical="top" wrapText="1"/>
    </xf>
    <xf numFmtId="0" fontId="21" fillId="0" borderId="4" xfId="0" applyFont="1" applyBorder="1" applyAlignment="1">
      <alignment vertical="top" wrapText="1"/>
    </xf>
    <xf numFmtId="43" fontId="21" fillId="0" borderId="2" xfId="4" applyFont="1" applyBorder="1" applyAlignment="1">
      <alignment horizontal="left" vertical="top" wrapText="1"/>
    </xf>
    <xf numFmtId="43" fontId="21" fillId="0" borderId="3" xfId="4" applyFont="1" applyBorder="1" applyAlignment="1">
      <alignment horizontal="left" vertical="top" wrapText="1"/>
    </xf>
    <xf numFmtId="43" fontId="21" fillId="0" borderId="4" xfId="4" applyFont="1" applyBorder="1" applyAlignment="1">
      <alignment horizontal="left" vertical="top" wrapText="1"/>
    </xf>
    <xf numFmtId="0" fontId="23" fillId="0" borderId="2" xfId="0" applyFont="1" applyBorder="1" applyAlignment="1">
      <alignment horizontal="left"/>
    </xf>
    <xf numFmtId="0" fontId="23" fillId="0" borderId="3" xfId="0" applyFont="1" applyBorder="1" applyAlignment="1">
      <alignment horizontal="left"/>
    </xf>
    <xf numFmtId="0" fontId="23" fillId="0" borderId="4" xfId="0" applyFont="1" applyBorder="1" applyAlignment="1">
      <alignment horizontal="left"/>
    </xf>
    <xf numFmtId="0" fontId="28" fillId="0" borderId="13" xfId="0" applyFont="1" applyBorder="1" applyAlignment="1">
      <alignment horizontal="center" vertical="top"/>
    </xf>
    <xf numFmtId="0" fontId="28" fillId="0" borderId="14" xfId="0" applyFont="1" applyBorder="1" applyAlignment="1">
      <alignment horizontal="center" vertical="top"/>
    </xf>
    <xf numFmtId="0" fontId="28" fillId="0" borderId="15" xfId="0" applyFont="1" applyBorder="1" applyAlignment="1">
      <alignment horizontal="center" vertical="top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1" fillId="2" borderId="2" xfId="0" applyFont="1" applyFill="1" applyBorder="1" applyAlignment="1">
      <alignment horizontal="left" vertical="top" wrapText="1"/>
    </xf>
    <xf numFmtId="0" fontId="21" fillId="2" borderId="3" xfId="0" applyFont="1" applyFill="1" applyBorder="1" applyAlignment="1">
      <alignment horizontal="left" vertical="top" wrapText="1"/>
    </xf>
    <xf numFmtId="0" fontId="21" fillId="2" borderId="4" xfId="0" applyFont="1" applyFill="1" applyBorder="1" applyAlignment="1">
      <alignment horizontal="left" vertical="top" wrapText="1"/>
    </xf>
    <xf numFmtId="0" fontId="21" fillId="0" borderId="8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9" xfId="0" applyFont="1" applyBorder="1" applyAlignment="1">
      <alignment horizontal="left" vertical="top" wrapText="1"/>
    </xf>
    <xf numFmtId="0" fontId="21" fillId="0" borderId="7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left" vertical="top" wrapText="1"/>
    </xf>
    <xf numFmtId="0" fontId="23" fillId="0" borderId="3" xfId="0" applyFont="1" applyBorder="1" applyAlignment="1">
      <alignment horizontal="left" vertical="top" wrapText="1"/>
    </xf>
    <xf numFmtId="0" fontId="23" fillId="0" borderId="4" xfId="0" applyFont="1" applyBorder="1" applyAlignment="1">
      <alignment horizontal="left" vertical="top" wrapText="1"/>
    </xf>
    <xf numFmtId="0" fontId="26" fillId="0" borderId="2" xfId="0" applyFont="1" applyBorder="1" applyAlignment="1">
      <alignment horizontal="left" vertical="top"/>
    </xf>
    <xf numFmtId="0" fontId="26" fillId="0" borderId="3" xfId="0" applyFont="1" applyBorder="1" applyAlignment="1">
      <alignment horizontal="left" vertical="top"/>
    </xf>
    <xf numFmtId="0" fontId="26" fillId="0" borderId="4" xfId="0" applyFont="1" applyBorder="1" applyAlignment="1">
      <alignment horizontal="left" vertical="top"/>
    </xf>
    <xf numFmtId="167" fontId="21" fillId="2" borderId="2" xfId="0" applyNumberFormat="1" applyFont="1" applyFill="1" applyBorder="1" applyAlignment="1">
      <alignment horizontal="center" vertical="center"/>
    </xf>
    <xf numFmtId="167" fontId="21" fillId="2" borderId="3" xfId="0" applyNumberFormat="1" applyFont="1" applyFill="1" applyBorder="1" applyAlignment="1">
      <alignment horizontal="center" vertical="center"/>
    </xf>
    <xf numFmtId="167" fontId="21" fillId="2" borderId="4" xfId="0" applyNumberFormat="1" applyFont="1" applyFill="1" applyBorder="1" applyAlignment="1">
      <alignment horizontal="center" vertical="center"/>
    </xf>
    <xf numFmtId="0" fontId="16" fillId="0" borderId="2" xfId="1" applyFont="1" applyBorder="1" applyAlignment="1">
      <alignment horizontal="center" vertical="top" wrapText="1"/>
    </xf>
    <xf numFmtId="0" fontId="16" fillId="0" borderId="3" xfId="1" applyFont="1" applyBorder="1" applyAlignment="1">
      <alignment horizontal="center" vertical="top" wrapText="1"/>
    </xf>
    <xf numFmtId="0" fontId="16" fillId="0" borderId="4" xfId="1" applyFont="1" applyBorder="1" applyAlignment="1">
      <alignment horizontal="center" vertical="top" wrapText="1"/>
    </xf>
    <xf numFmtId="0" fontId="21" fillId="0" borderId="2" xfId="0" applyFont="1" applyBorder="1" applyAlignment="1">
      <alignment horizontal="left" wrapText="1"/>
    </xf>
    <xf numFmtId="0" fontId="21" fillId="0" borderId="3" xfId="0" applyFont="1" applyBorder="1" applyAlignment="1">
      <alignment horizontal="left" wrapText="1"/>
    </xf>
    <xf numFmtId="0" fontId="21" fillId="0" borderId="4" xfId="0" applyFont="1" applyBorder="1" applyAlignment="1">
      <alignment horizontal="left" wrapText="1"/>
    </xf>
    <xf numFmtId="0" fontId="21" fillId="0" borderId="2" xfId="0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21" fillId="0" borderId="4" xfId="0" applyFont="1" applyBorder="1" applyAlignment="1">
      <alignment horizontal="left"/>
    </xf>
    <xf numFmtId="167" fontId="29" fillId="0" borderId="2" xfId="1" applyNumberFormat="1" applyFont="1" applyBorder="1" applyAlignment="1">
      <alignment horizontal="center" vertical="center"/>
    </xf>
    <xf numFmtId="167" fontId="29" fillId="0" borderId="3" xfId="1" applyNumberFormat="1" applyFont="1" applyBorder="1" applyAlignment="1">
      <alignment horizontal="center" vertical="center"/>
    </xf>
    <xf numFmtId="167" fontId="29" fillId="0" borderId="4" xfId="1" applyNumberFormat="1" applyFont="1" applyBorder="1" applyAlignment="1">
      <alignment horizontal="center" vertical="center"/>
    </xf>
    <xf numFmtId="167" fontId="29" fillId="0" borderId="13" xfId="1" applyNumberFormat="1" applyFont="1" applyBorder="1" applyAlignment="1">
      <alignment horizontal="center" vertical="center"/>
    </xf>
    <xf numFmtId="167" fontId="29" fillId="0" borderId="14" xfId="1" applyNumberFormat="1" applyFont="1" applyBorder="1" applyAlignment="1">
      <alignment horizontal="center" vertical="center"/>
    </xf>
    <xf numFmtId="167" fontId="29" fillId="0" borderId="15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7" fontId="29" fillId="0" borderId="13" xfId="0" applyNumberFormat="1" applyFont="1" applyBorder="1" applyAlignment="1">
      <alignment horizontal="center" vertical="center"/>
    </xf>
    <xf numFmtId="167" fontId="29" fillId="0" borderId="14" xfId="0" applyNumberFormat="1" applyFont="1" applyBorder="1" applyAlignment="1">
      <alignment horizontal="center" vertical="center"/>
    </xf>
    <xf numFmtId="167" fontId="29" fillId="0" borderId="15" xfId="0" applyNumberFormat="1" applyFont="1" applyBorder="1" applyAlignment="1">
      <alignment horizontal="center" vertical="center"/>
    </xf>
    <xf numFmtId="3" fontId="29" fillId="0" borderId="13" xfId="1" applyNumberFormat="1" applyFont="1" applyBorder="1" applyAlignment="1">
      <alignment horizontal="center" vertical="center"/>
    </xf>
    <xf numFmtId="3" fontId="29" fillId="0" borderId="14" xfId="1" applyNumberFormat="1" applyFont="1" applyBorder="1" applyAlignment="1">
      <alignment horizontal="center" vertical="center"/>
    </xf>
    <xf numFmtId="3" fontId="29" fillId="0" borderId="15" xfId="1" applyNumberFormat="1" applyFont="1" applyBorder="1" applyAlignment="1">
      <alignment horizontal="center" vertical="center"/>
    </xf>
    <xf numFmtId="3" fontId="29" fillId="0" borderId="13" xfId="0" applyNumberFormat="1" applyFont="1" applyBorder="1" applyAlignment="1">
      <alignment horizontal="center" vertical="center"/>
    </xf>
    <xf numFmtId="3" fontId="29" fillId="0" borderId="14" xfId="0" applyNumberFormat="1" applyFont="1" applyBorder="1" applyAlignment="1">
      <alignment horizontal="center" vertical="center"/>
    </xf>
    <xf numFmtId="3" fontId="29" fillId="0" borderId="15" xfId="0" applyNumberFormat="1" applyFont="1" applyBorder="1" applyAlignment="1">
      <alignment horizontal="center" vertical="center"/>
    </xf>
    <xf numFmtId="168" fontId="16" fillId="4" borderId="13" xfId="0" applyNumberFormat="1" applyFont="1" applyFill="1" applyBorder="1" applyAlignment="1">
      <alignment horizontal="center" vertical="center"/>
    </xf>
    <xf numFmtId="168" fontId="16" fillId="4" borderId="15" xfId="0" applyNumberFormat="1" applyFont="1" applyFill="1" applyBorder="1" applyAlignment="1">
      <alignment horizontal="center" vertical="center"/>
    </xf>
    <xf numFmtId="167" fontId="21" fillId="0" borderId="13" xfId="0" applyNumberFormat="1" applyFont="1" applyBorder="1" applyAlignment="1">
      <alignment horizontal="center" vertical="center" wrapText="1"/>
    </xf>
    <xf numFmtId="167" fontId="21" fillId="0" borderId="15" xfId="0" applyNumberFormat="1" applyFont="1" applyBorder="1" applyAlignment="1">
      <alignment horizontal="center" vertical="center" wrapText="1"/>
    </xf>
    <xf numFmtId="167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167" fontId="21" fillId="0" borderId="14" xfId="0" applyNumberFormat="1" applyFont="1" applyBorder="1" applyAlignment="1">
      <alignment horizontal="center" vertical="center" wrapText="1"/>
    </xf>
    <xf numFmtId="1" fontId="21" fillId="0" borderId="13" xfId="0" applyNumberFormat="1" applyFont="1" applyBorder="1" applyAlignment="1">
      <alignment horizontal="center" vertical="center" wrapText="1"/>
    </xf>
    <xf numFmtId="1" fontId="21" fillId="0" borderId="14" xfId="0" applyNumberFormat="1" applyFont="1" applyBorder="1" applyAlignment="1">
      <alignment horizontal="center" vertical="center" wrapText="1"/>
    </xf>
    <xf numFmtId="1" fontId="21" fillId="0" borderId="15" xfId="0" applyNumberFormat="1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21" fillId="0" borderId="5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21" fillId="0" borderId="12" xfId="1" applyFont="1" applyBorder="1" applyAlignment="1">
      <alignment horizontal="left" vertical="top" wrapText="1"/>
    </xf>
    <xf numFmtId="0" fontId="21" fillId="0" borderId="1" xfId="1" applyFont="1" applyBorder="1" applyAlignment="1">
      <alignment horizontal="left" vertical="top" wrapText="1"/>
    </xf>
    <xf numFmtId="0" fontId="21" fillId="0" borderId="23" xfId="1" applyFont="1" applyBorder="1" applyAlignment="1">
      <alignment horizontal="left" vertical="top" wrapText="1"/>
    </xf>
    <xf numFmtId="0" fontId="21" fillId="0" borderId="24" xfId="1" applyFont="1" applyBorder="1" applyAlignment="1">
      <alignment horizontal="left" vertical="top" wrapText="1"/>
    </xf>
    <xf numFmtId="0" fontId="21" fillId="0" borderId="21" xfId="1" applyFont="1" applyBorder="1" applyAlignment="1">
      <alignment horizontal="left" vertical="top" wrapText="1"/>
    </xf>
    <xf numFmtId="0" fontId="21" fillId="0" borderId="16" xfId="1" applyFont="1" applyBorder="1" applyAlignment="1">
      <alignment horizontal="left" vertical="top" wrapText="1"/>
    </xf>
    <xf numFmtId="0" fontId="21" fillId="0" borderId="17" xfId="1" applyFont="1" applyBorder="1" applyAlignment="1">
      <alignment horizontal="left" vertical="top" wrapText="1"/>
    </xf>
    <xf numFmtId="0" fontId="21" fillId="0" borderId="18" xfId="1" applyFont="1" applyBorder="1" applyAlignment="1">
      <alignment horizontal="left" vertical="top" wrapText="1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164" fontId="16" fillId="4" borderId="13" xfId="0" applyNumberFormat="1" applyFont="1" applyFill="1" applyBorder="1" applyAlignment="1">
      <alignment horizontal="center" vertical="center"/>
    </xf>
    <xf numFmtId="164" fontId="16" fillId="4" borderId="15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horizontal="left" vertical="top" wrapText="1"/>
    </xf>
    <xf numFmtId="0" fontId="21" fillId="0" borderId="4" xfId="0" applyFont="1" applyFill="1" applyBorder="1" applyAlignment="1">
      <alignment horizontal="left" vertical="top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9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21" fillId="0" borderId="7" xfId="0" applyFont="1" applyBorder="1" applyAlignment="1">
      <alignment horizontal="left" vertical="top"/>
    </xf>
    <xf numFmtId="0" fontId="21" fillId="0" borderId="6" xfId="0" applyFont="1" applyBorder="1" applyAlignment="1">
      <alignment horizontal="left" vertical="top"/>
    </xf>
    <xf numFmtId="0" fontId="21" fillId="0" borderId="10" xfId="0" applyFont="1" applyBorder="1" applyAlignment="1">
      <alignment horizontal="left" vertical="top"/>
    </xf>
    <xf numFmtId="0" fontId="21" fillId="0" borderId="5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167" fontId="21" fillId="0" borderId="1" xfId="0" applyNumberFormat="1" applyFont="1" applyBorder="1" applyAlignment="1">
      <alignment horizontal="center" vertical="center" wrapText="1"/>
    </xf>
    <xf numFmtId="1" fontId="21" fillId="0" borderId="1" xfId="0" applyNumberFormat="1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28" fillId="0" borderId="15" xfId="0" applyFont="1" applyBorder="1" applyAlignment="1">
      <alignment horizontal="center" vertical="top" wrapText="1"/>
    </xf>
    <xf numFmtId="0" fontId="21" fillId="0" borderId="8" xfId="1" applyFont="1" applyBorder="1" applyAlignment="1">
      <alignment horizontal="left" vertical="top" wrapText="1"/>
    </xf>
    <xf numFmtId="0" fontId="21" fillId="0" borderId="11" xfId="1" applyFont="1" applyBorder="1" applyAlignment="1">
      <alignment horizontal="left" vertical="top" wrapText="1"/>
    </xf>
    <xf numFmtId="0" fontId="21" fillId="0" borderId="9" xfId="1" applyFont="1" applyBorder="1" applyAlignment="1">
      <alignment horizontal="left" vertical="top" wrapText="1"/>
    </xf>
    <xf numFmtId="0" fontId="21" fillId="0" borderId="7" xfId="1" applyFont="1" applyBorder="1" applyAlignment="1">
      <alignment horizontal="left" vertical="top" wrapText="1"/>
    </xf>
    <xf numFmtId="0" fontId="21" fillId="0" borderId="6" xfId="1" applyFont="1" applyBorder="1" applyAlignment="1">
      <alignment horizontal="left" vertical="top" wrapText="1"/>
    </xf>
    <xf numFmtId="0" fontId="21" fillId="0" borderId="10" xfId="1" applyFont="1" applyBorder="1" applyAlignment="1">
      <alignment horizontal="left" vertical="top" wrapText="1"/>
    </xf>
    <xf numFmtId="166" fontId="21" fillId="0" borderId="2" xfId="0" applyNumberFormat="1" applyFont="1" applyBorder="1" applyAlignment="1">
      <alignment horizontal="center" vertical="center"/>
    </xf>
    <xf numFmtId="166" fontId="21" fillId="0" borderId="3" xfId="0" applyNumberFormat="1" applyFont="1" applyBorder="1" applyAlignment="1">
      <alignment horizontal="center" vertical="center"/>
    </xf>
    <xf numFmtId="166" fontId="21" fillId="0" borderId="4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horizontal="left" vertical="top"/>
    </xf>
    <xf numFmtId="0" fontId="28" fillId="0" borderId="14" xfId="0" applyFont="1" applyBorder="1" applyAlignment="1">
      <alignment horizontal="left" vertical="top"/>
    </xf>
    <xf numFmtId="0" fontId="28" fillId="0" borderId="15" xfId="0" applyFont="1" applyBorder="1" applyAlignment="1">
      <alignment horizontal="left" vertical="top"/>
    </xf>
    <xf numFmtId="167" fontId="21" fillId="0" borderId="13" xfId="0" applyNumberFormat="1" applyFont="1" applyBorder="1" applyAlignment="1">
      <alignment horizontal="center" vertical="center"/>
    </xf>
    <xf numFmtId="167" fontId="21" fillId="0" borderId="15" xfId="0" applyNumberFormat="1" applyFont="1" applyBorder="1" applyAlignment="1">
      <alignment horizontal="center" vertical="center"/>
    </xf>
    <xf numFmtId="0" fontId="24" fillId="0" borderId="13" xfId="0" applyNumberFormat="1" applyFont="1" applyBorder="1" applyAlignment="1">
      <alignment horizontal="left" vertical="top" wrapText="1"/>
    </xf>
    <xf numFmtId="0" fontId="24" fillId="0" borderId="14" xfId="0" applyNumberFormat="1" applyFont="1" applyBorder="1" applyAlignment="1">
      <alignment horizontal="left" vertical="top" wrapText="1"/>
    </xf>
    <xf numFmtId="0" fontId="24" fillId="0" borderId="15" xfId="0" applyNumberFormat="1" applyFont="1" applyBorder="1" applyAlignment="1">
      <alignment horizontal="left" vertical="top" wrapText="1"/>
    </xf>
    <xf numFmtId="0" fontId="21" fillId="0" borderId="13" xfId="0" applyFont="1" applyFill="1" applyBorder="1" applyAlignment="1">
      <alignment horizontal="left" vertical="top"/>
    </xf>
    <xf numFmtId="0" fontId="21" fillId="0" borderId="14" xfId="0" applyFont="1" applyFill="1" applyBorder="1" applyAlignment="1">
      <alignment horizontal="left" vertical="top"/>
    </xf>
    <xf numFmtId="0" fontId="21" fillId="0" borderId="15" xfId="0" applyFont="1" applyFill="1" applyBorder="1" applyAlignment="1">
      <alignment horizontal="left" vertical="top"/>
    </xf>
    <xf numFmtId="167" fontId="21" fillId="0" borderId="14" xfId="0" applyNumberFormat="1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166" fontId="21" fillId="0" borderId="13" xfId="0" applyNumberFormat="1" applyFont="1" applyBorder="1" applyAlignment="1">
      <alignment horizontal="center" vertical="center"/>
    </xf>
    <xf numFmtId="166" fontId="21" fillId="0" borderId="14" xfId="0" applyNumberFormat="1" applyFont="1" applyBorder="1" applyAlignment="1">
      <alignment horizontal="center" vertical="center"/>
    </xf>
    <xf numFmtId="166" fontId="21" fillId="0" borderId="15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left" vertical="top" wrapText="1"/>
    </xf>
    <xf numFmtId="0" fontId="21" fillId="0" borderId="13" xfId="0" applyFont="1" applyFill="1" applyBorder="1" applyAlignment="1">
      <alignment horizontal="left" vertical="top" wrapText="1"/>
    </xf>
    <xf numFmtId="0" fontId="21" fillId="0" borderId="15" xfId="0" applyFont="1" applyFill="1" applyBorder="1" applyAlignment="1">
      <alignment horizontal="left" vertical="top" wrapText="1"/>
    </xf>
    <xf numFmtId="0" fontId="28" fillId="0" borderId="1" xfId="0" applyFont="1" applyBorder="1" applyAlignment="1">
      <alignment horizontal="center" vertical="top"/>
    </xf>
    <xf numFmtId="0" fontId="21" fillId="2" borderId="13" xfId="0" applyFont="1" applyFill="1" applyBorder="1" applyAlignment="1">
      <alignment horizontal="left" vertical="top" wrapText="1"/>
    </xf>
    <xf numFmtId="0" fontId="21" fillId="2" borderId="14" xfId="0" applyFont="1" applyFill="1" applyBorder="1" applyAlignment="1">
      <alignment horizontal="left" vertical="top" wrapText="1"/>
    </xf>
    <xf numFmtId="0" fontId="21" fillId="2" borderId="15" xfId="0" applyFont="1" applyFill="1" applyBorder="1" applyAlignment="1">
      <alignment horizontal="left" vertical="top" wrapText="1"/>
    </xf>
    <xf numFmtId="0" fontId="21" fillId="0" borderId="14" xfId="0" applyFont="1" applyFill="1" applyBorder="1" applyAlignment="1">
      <alignment horizontal="left" vertical="top" wrapText="1"/>
    </xf>
    <xf numFmtId="0" fontId="21" fillId="0" borderId="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7">
    <cellStyle name="Excel Built-in Normal" xfId="1"/>
    <cellStyle name="Обычный" xfId="0" builtinId="0"/>
    <cellStyle name="Обычный 3" xfId="6"/>
    <cellStyle name="Обычный 7_Сводная 2017-2018" xfId="5"/>
    <cellStyle name="Обычный_Лист2" xfId="3"/>
    <cellStyle name="Финансовый" xfId="4" builtinId="3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v/AppData/Roaming/Microsoft/Excel/&#1055;&#1088;&#1080;&#1083;&#1086;&#1078;&#1077;&#1085;&#1080;&#1077;%20&#1090;&#1072;&#1073;&#1083;&#1080;&#1094;&#1099;%20&#1076;&#1083;&#1103;%20&#1093;&#1086;&#1079;%20&#1089;&#1091;&#1073;&#1098;&#1077;&#1082;&#1090;&#1086;&#1074;%202019%20(version%201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d\Users\mmu\AppData\Local\Temp\&#1088;&#1077;&#1077;&#1089;&#1090;&#1088;%20&#1089;&#1091;&#1073;&#1098;&#1077;&#1082;&#1090;&#1086;&#1074;%20&#1086;&#1073;&#1097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"/>
      <sheetName val="таблица 2"/>
    </sheetNames>
    <sheetDataSet>
      <sheetData sheetId="0">
        <row r="32">
          <cell r="D32" t="str">
            <v>водоснабжение</v>
          </cell>
        </row>
        <row r="33">
          <cell r="D33" t="str">
            <v>водоотведение</v>
          </cell>
        </row>
        <row r="34">
          <cell r="D34" t="str">
            <v>теплоснабжение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2"/>
    </sheetNames>
    <sheetDataSet>
      <sheetData sheetId="0" refreshError="1"/>
      <sheetData sheetId="1">
        <row r="12">
          <cell r="E12">
            <v>133</v>
          </cell>
          <cell r="F12">
            <v>139</v>
          </cell>
          <cell r="G12">
            <v>65091.94</v>
          </cell>
          <cell r="H12">
            <v>67503.990000000005</v>
          </cell>
          <cell r="I12">
            <v>9314.56</v>
          </cell>
          <cell r="J12">
            <v>9811.41</v>
          </cell>
          <cell r="M12">
            <v>1759.28</v>
          </cell>
          <cell r="N12">
            <v>1717.77</v>
          </cell>
          <cell r="O12">
            <v>33</v>
          </cell>
          <cell r="P12">
            <v>34</v>
          </cell>
        </row>
        <row r="13">
          <cell r="E13">
            <v>56</v>
          </cell>
          <cell r="F13">
            <v>49</v>
          </cell>
          <cell r="G13">
            <v>65091.94</v>
          </cell>
          <cell r="H13">
            <v>67503.990000000005</v>
          </cell>
          <cell r="I13">
            <v>4253.3</v>
          </cell>
          <cell r="J13">
            <v>4038.41</v>
          </cell>
          <cell r="M13">
            <v>2438.7600000000002</v>
          </cell>
          <cell r="N13">
            <v>2350.77</v>
          </cell>
          <cell r="O13">
            <v>15</v>
          </cell>
          <cell r="P13">
            <v>15</v>
          </cell>
        </row>
        <row r="14">
          <cell r="E14">
            <v>111</v>
          </cell>
          <cell r="F14">
            <v>111</v>
          </cell>
          <cell r="G14">
            <v>65091.94</v>
          </cell>
          <cell r="H14">
            <v>67503.990000000005</v>
          </cell>
          <cell r="I14">
            <v>7927.06</v>
          </cell>
          <cell r="J14">
            <v>8120.03</v>
          </cell>
          <cell r="M14">
            <v>4243.33</v>
          </cell>
          <cell r="N14">
            <v>3956.88</v>
          </cell>
          <cell r="O14">
            <v>27</v>
          </cell>
          <cell r="P14">
            <v>27</v>
          </cell>
        </row>
        <row r="15">
          <cell r="E15">
            <v>203</v>
          </cell>
          <cell r="F15">
            <v>192</v>
          </cell>
          <cell r="G15">
            <v>65091.94</v>
          </cell>
          <cell r="H15">
            <v>67503.990000000005</v>
          </cell>
          <cell r="I15">
            <v>14720.91</v>
          </cell>
          <cell r="J15">
            <v>16679.8</v>
          </cell>
          <cell r="M15">
            <v>3672.3</v>
          </cell>
          <cell r="N15">
            <v>10012.02</v>
          </cell>
          <cell r="O15">
            <v>51</v>
          </cell>
          <cell r="P15">
            <v>60</v>
          </cell>
        </row>
        <row r="16">
          <cell r="E16">
            <v>79</v>
          </cell>
          <cell r="F16">
            <v>71</v>
          </cell>
          <cell r="G16">
            <v>65091.94</v>
          </cell>
          <cell r="H16">
            <v>67503.990000000005</v>
          </cell>
          <cell r="I16">
            <v>6185.65</v>
          </cell>
          <cell r="J16">
            <v>5835.42</v>
          </cell>
          <cell r="M16">
            <v>23.68</v>
          </cell>
          <cell r="N16">
            <v>10.86</v>
          </cell>
          <cell r="O16">
            <v>23</v>
          </cell>
          <cell r="P16">
            <v>24</v>
          </cell>
        </row>
        <row r="17">
          <cell r="E17">
            <v>25</v>
          </cell>
          <cell r="F17">
            <v>18</v>
          </cell>
          <cell r="G17">
            <v>65091.94</v>
          </cell>
          <cell r="H17">
            <v>67503.990000000005</v>
          </cell>
          <cell r="I17">
            <v>2485.14</v>
          </cell>
          <cell r="J17">
            <v>2391.4499999999998</v>
          </cell>
          <cell r="M17">
            <v>2208.81</v>
          </cell>
          <cell r="N17">
            <v>2030.54</v>
          </cell>
          <cell r="O17">
            <v>8</v>
          </cell>
          <cell r="P17">
            <v>8</v>
          </cell>
        </row>
        <row r="18">
          <cell r="E18">
            <v>18</v>
          </cell>
          <cell r="F18">
            <v>14</v>
          </cell>
          <cell r="G18">
            <v>65091.94</v>
          </cell>
          <cell r="H18">
            <v>67503.990000000005</v>
          </cell>
          <cell r="I18">
            <v>1313.07</v>
          </cell>
          <cell r="J18">
            <v>1331.11</v>
          </cell>
          <cell r="M18">
            <v>81</v>
          </cell>
          <cell r="N18">
            <v>72</v>
          </cell>
          <cell r="O18">
            <v>5</v>
          </cell>
          <cell r="P18">
            <v>5</v>
          </cell>
        </row>
        <row r="19">
          <cell r="E19">
            <v>220</v>
          </cell>
          <cell r="F19">
            <v>275</v>
          </cell>
          <cell r="G19">
            <v>65091.94</v>
          </cell>
          <cell r="H19">
            <v>67503.990000000005</v>
          </cell>
          <cell r="I19">
            <v>16881.93</v>
          </cell>
          <cell r="J19">
            <v>19296.36</v>
          </cell>
          <cell r="M19">
            <v>165291.46</v>
          </cell>
          <cell r="N19">
            <v>162374.23000000001</v>
          </cell>
          <cell r="O19">
            <v>65</v>
          </cell>
          <cell r="P19">
            <v>66</v>
          </cell>
        </row>
        <row r="20">
          <cell r="E20">
            <v>13</v>
          </cell>
          <cell r="F20" t="str">
            <v>-</v>
          </cell>
          <cell r="G20">
            <v>65091.94</v>
          </cell>
          <cell r="H20" t="str">
            <v>-</v>
          </cell>
          <cell r="I20">
            <v>2010.32</v>
          </cell>
          <cell r="J20" t="str">
            <v>-</v>
          </cell>
          <cell r="M20">
            <v>0</v>
          </cell>
          <cell r="N20" t="str">
            <v>-</v>
          </cell>
          <cell r="O20">
            <v>8</v>
          </cell>
          <cell r="P2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54"/>
  <sheetViews>
    <sheetView tabSelected="1" topLeftCell="A2" zoomScale="60" zoomScaleNormal="60" workbookViewId="0">
      <pane xSplit="3" ySplit="8" topLeftCell="D994" activePane="bottomRight" state="frozen"/>
      <selection activeCell="A2" sqref="A2"/>
      <selection pane="topRight" activeCell="E2" sqref="E2"/>
      <selection pane="bottomLeft" activeCell="A10" sqref="A10"/>
      <selection pane="bottomRight" activeCell="H557" sqref="H557"/>
    </sheetView>
  </sheetViews>
  <sheetFormatPr defaultRowHeight="15" x14ac:dyDescent="0.25"/>
  <cols>
    <col min="1" max="1" width="9.140625" style="536"/>
    <col min="2" max="2" width="1.28515625" style="536" hidden="1" customWidth="1"/>
    <col min="3" max="3" width="16.28515625" style="536" customWidth="1"/>
    <col min="4" max="4" width="46.28515625" style="536" customWidth="1"/>
    <col min="5" max="5" width="18" style="536" customWidth="1"/>
    <col min="6" max="6" width="45.85546875" style="536" customWidth="1"/>
    <col min="7" max="7" width="20.140625" style="520" customWidth="1"/>
    <col min="8" max="8" width="21" style="520" customWidth="1"/>
    <col min="9" max="9" width="16.28515625" style="520" customWidth="1"/>
    <col min="10" max="10" width="17.140625" style="520" customWidth="1"/>
    <col min="11" max="11" width="17.42578125" style="520" customWidth="1"/>
    <col min="12" max="12" width="0.42578125" hidden="1" customWidth="1"/>
    <col min="13" max="13" width="7.28515625" hidden="1" customWidth="1"/>
    <col min="14" max="14" width="6.5703125" hidden="1" customWidth="1"/>
    <col min="15" max="15" width="8" hidden="1" customWidth="1"/>
    <col min="16" max="16" width="15" style="342" customWidth="1"/>
    <col min="17" max="17" width="12.5703125" customWidth="1"/>
  </cols>
  <sheetData>
    <row r="1" spans="1:16" ht="18.75" hidden="1" customHeight="1" x14ac:dyDescent="0.3">
      <c r="C1" s="734" t="s">
        <v>9</v>
      </c>
      <c r="D1" s="734"/>
      <c r="E1" s="734"/>
      <c r="F1" s="734"/>
      <c r="G1" s="734"/>
      <c r="H1" s="734"/>
      <c r="I1" s="734"/>
      <c r="J1" s="734"/>
      <c r="K1" s="734"/>
      <c r="L1" s="734"/>
      <c r="M1" s="734"/>
    </row>
    <row r="2" spans="1:16" ht="39.75" customHeight="1" x14ac:dyDescent="0.3">
      <c r="C2" s="7"/>
      <c r="D2" s="7"/>
      <c r="E2" s="7"/>
      <c r="F2" s="7"/>
      <c r="G2" s="518"/>
      <c r="H2" s="518"/>
      <c r="I2" s="518"/>
      <c r="J2" s="741" t="s">
        <v>1745</v>
      </c>
      <c r="K2" s="741"/>
      <c r="L2" s="7"/>
      <c r="M2" s="7"/>
    </row>
    <row r="3" spans="1:16" ht="33" customHeight="1" x14ac:dyDescent="0.3">
      <c r="C3" s="740" t="s">
        <v>12</v>
      </c>
      <c r="D3" s="740"/>
      <c r="E3" s="740"/>
      <c r="F3" s="740"/>
      <c r="G3" s="740"/>
      <c r="H3" s="740"/>
      <c r="I3" s="740"/>
      <c r="J3" s="740"/>
      <c r="K3" s="740"/>
      <c r="L3" s="7"/>
      <c r="M3" s="7"/>
    </row>
    <row r="4" spans="1:16" ht="16.5" customHeight="1" x14ac:dyDescent="0.25">
      <c r="C4" s="8"/>
      <c r="D4" s="742" t="s">
        <v>1478</v>
      </c>
      <c r="E4" s="742"/>
      <c r="F4" s="742"/>
      <c r="G4" s="742"/>
      <c r="H4" s="742"/>
      <c r="I4" s="742"/>
      <c r="J4" s="548"/>
      <c r="K4" s="549"/>
      <c r="L4" s="4"/>
      <c r="M4" s="4"/>
      <c r="N4" s="4"/>
      <c r="O4" s="4"/>
      <c r="P4" s="4"/>
    </row>
    <row r="5" spans="1:16" ht="30.75" customHeight="1" x14ac:dyDescent="0.25">
      <c r="C5" s="744" t="s">
        <v>19</v>
      </c>
      <c r="D5" s="736" t="s">
        <v>1744</v>
      </c>
      <c r="E5" s="736" t="s">
        <v>22</v>
      </c>
      <c r="F5" s="736" t="s">
        <v>7</v>
      </c>
      <c r="G5" s="747" t="s">
        <v>1413</v>
      </c>
      <c r="H5" s="748"/>
      <c r="I5" s="735" t="s">
        <v>1479</v>
      </c>
      <c r="J5" s="735"/>
      <c r="K5" s="735"/>
      <c r="L5" s="33"/>
      <c r="M5" s="33"/>
      <c r="N5" s="34"/>
      <c r="O5" s="35"/>
      <c r="P5" s="4"/>
    </row>
    <row r="6" spans="1:16" ht="12" customHeight="1" x14ac:dyDescent="0.25">
      <c r="C6" s="745"/>
      <c r="D6" s="737"/>
      <c r="E6" s="737"/>
      <c r="F6" s="737"/>
      <c r="G6" s="749"/>
      <c r="H6" s="750"/>
      <c r="I6" s="743" t="s">
        <v>13</v>
      </c>
      <c r="J6" s="743" t="s">
        <v>16</v>
      </c>
      <c r="K6" s="743"/>
      <c r="L6" s="5"/>
      <c r="M6" s="5"/>
      <c r="N6" s="4"/>
      <c r="O6" s="36"/>
      <c r="P6" s="4"/>
    </row>
    <row r="7" spans="1:16" ht="3" customHeight="1" x14ac:dyDescent="0.25">
      <c r="C7" s="745"/>
      <c r="D7" s="737"/>
      <c r="E7" s="737"/>
      <c r="F7" s="737"/>
      <c r="G7" s="751"/>
      <c r="H7" s="752"/>
      <c r="I7" s="743"/>
      <c r="J7" s="735" t="s">
        <v>14</v>
      </c>
      <c r="K7" s="735" t="s">
        <v>15</v>
      </c>
      <c r="L7" s="753"/>
      <c r="M7" s="753"/>
      <c r="N7" s="25"/>
      <c r="O7" s="24"/>
      <c r="P7" s="510"/>
    </row>
    <row r="8" spans="1:16" ht="45.75" customHeight="1" x14ac:dyDescent="0.25">
      <c r="C8" s="746"/>
      <c r="D8" s="738"/>
      <c r="E8" s="738"/>
      <c r="F8" s="738"/>
      <c r="G8" s="528" t="s">
        <v>30</v>
      </c>
      <c r="H8" s="528" t="s">
        <v>31</v>
      </c>
      <c r="I8" s="743"/>
      <c r="J8" s="735"/>
      <c r="K8" s="735"/>
      <c r="L8" s="3"/>
      <c r="M8" s="3"/>
      <c r="N8" s="3"/>
      <c r="O8" s="37"/>
      <c r="P8" s="3"/>
    </row>
    <row r="9" spans="1:16" x14ac:dyDescent="0.25">
      <c r="C9" s="537">
        <v>1</v>
      </c>
      <c r="D9" s="538">
        <v>2</v>
      </c>
      <c r="E9" s="537">
        <v>3</v>
      </c>
      <c r="F9" s="537">
        <v>4</v>
      </c>
      <c r="G9" s="519">
        <v>5</v>
      </c>
      <c r="H9" s="519">
        <v>6</v>
      </c>
      <c r="I9" s="519">
        <v>7</v>
      </c>
      <c r="J9" s="519">
        <v>8</v>
      </c>
      <c r="K9" s="519">
        <v>9</v>
      </c>
      <c r="L9" s="2"/>
      <c r="M9" s="2"/>
      <c r="N9" s="2"/>
      <c r="O9" s="38"/>
      <c r="P9" s="343"/>
    </row>
    <row r="10" spans="1:16" x14ac:dyDescent="0.25">
      <c r="C10" s="622" t="s">
        <v>20</v>
      </c>
      <c r="D10" s="539"/>
      <c r="E10" s="539"/>
      <c r="F10" s="539"/>
      <c r="G10" s="156"/>
      <c r="H10" s="156"/>
      <c r="I10" s="156"/>
      <c r="J10" s="156"/>
      <c r="K10" s="156"/>
      <c r="L10" s="2"/>
      <c r="M10" s="2"/>
      <c r="N10" s="2"/>
      <c r="O10" s="38"/>
      <c r="P10" s="343"/>
    </row>
    <row r="11" spans="1:16" ht="42.75" customHeight="1" x14ac:dyDescent="0.25">
      <c r="C11" s="722" t="s">
        <v>77</v>
      </c>
      <c r="D11" s="646" t="s">
        <v>122</v>
      </c>
      <c r="E11" s="31">
        <v>100</v>
      </c>
      <c r="F11" s="571" t="s">
        <v>129</v>
      </c>
      <c r="G11" s="572" t="s">
        <v>40</v>
      </c>
      <c r="H11" s="572" t="s">
        <v>40</v>
      </c>
      <c r="I11" s="572">
        <v>0</v>
      </c>
      <c r="J11" s="572">
        <v>0</v>
      </c>
      <c r="K11" s="572">
        <v>0</v>
      </c>
      <c r="L11" s="680"/>
      <c r="M11" s="680"/>
      <c r="N11" s="576"/>
      <c r="O11" s="681"/>
      <c r="P11" s="576"/>
    </row>
    <row r="12" spans="1:16" ht="17.25" customHeight="1" x14ac:dyDescent="0.25">
      <c r="C12" s="722"/>
      <c r="D12" s="646" t="s">
        <v>121</v>
      </c>
      <c r="E12" s="725">
        <v>100</v>
      </c>
      <c r="F12" s="739" t="s">
        <v>605</v>
      </c>
      <c r="G12" s="641"/>
      <c r="H12" s="641"/>
      <c r="I12" s="572">
        <v>0</v>
      </c>
      <c r="J12" s="572">
        <v>0</v>
      </c>
      <c r="K12" s="572">
        <v>0</v>
      </c>
      <c r="L12" s="680"/>
      <c r="M12" s="680"/>
      <c r="N12" s="576"/>
      <c r="O12" s="681"/>
      <c r="P12" s="576"/>
    </row>
    <row r="13" spans="1:16" ht="15" customHeight="1" x14ac:dyDescent="0.25">
      <c r="C13" s="722"/>
      <c r="D13" s="646" t="s">
        <v>50</v>
      </c>
      <c r="E13" s="725"/>
      <c r="F13" s="739"/>
      <c r="G13" s="627" t="s">
        <v>40</v>
      </c>
      <c r="H13" s="627" t="s">
        <v>40</v>
      </c>
      <c r="I13" s="572">
        <v>0</v>
      </c>
      <c r="J13" s="572">
        <v>0</v>
      </c>
      <c r="K13" s="572">
        <v>0</v>
      </c>
      <c r="L13" s="680"/>
      <c r="M13" s="680"/>
      <c r="N13" s="576"/>
      <c r="O13" s="681"/>
      <c r="P13" s="576"/>
    </row>
    <row r="14" spans="1:16" ht="15" customHeight="1" x14ac:dyDescent="0.25">
      <c r="C14" s="722"/>
      <c r="D14" s="646" t="s">
        <v>78</v>
      </c>
      <c r="E14" s="725"/>
      <c r="F14" s="739"/>
      <c r="G14" s="627" t="s">
        <v>40</v>
      </c>
      <c r="H14" s="627" t="s">
        <v>40</v>
      </c>
      <c r="I14" s="572">
        <v>0</v>
      </c>
      <c r="J14" s="572">
        <v>0</v>
      </c>
      <c r="K14" s="572">
        <v>0</v>
      </c>
      <c r="L14" s="680"/>
      <c r="M14" s="680"/>
      <c r="N14" s="576"/>
      <c r="O14" s="681"/>
      <c r="P14" s="576"/>
    </row>
    <row r="15" spans="1:16" s="67" customFormat="1" ht="15" customHeight="1" x14ac:dyDescent="0.25">
      <c r="A15" s="536"/>
      <c r="B15" s="536"/>
      <c r="C15" s="722"/>
      <c r="D15" s="646" t="s">
        <v>120</v>
      </c>
      <c r="E15" s="88">
        <v>100</v>
      </c>
      <c r="F15" s="557" t="s">
        <v>1442</v>
      </c>
      <c r="G15" s="627" t="s">
        <v>40</v>
      </c>
      <c r="H15" s="627" t="s">
        <v>40</v>
      </c>
      <c r="I15" s="572">
        <v>197.75</v>
      </c>
      <c r="J15" s="673">
        <v>0</v>
      </c>
      <c r="K15" s="673">
        <v>197.75</v>
      </c>
      <c r="L15" s="682"/>
      <c r="M15" s="683">
        <v>1993</v>
      </c>
      <c r="N15" s="29"/>
      <c r="O15" s="681"/>
      <c r="P15" s="576"/>
    </row>
    <row r="16" spans="1:16" s="67" customFormat="1" ht="45" x14ac:dyDescent="0.25">
      <c r="A16" s="536"/>
      <c r="B16" s="536"/>
      <c r="C16" s="722"/>
      <c r="D16" s="646" t="s">
        <v>151</v>
      </c>
      <c r="E16" s="88">
        <v>100</v>
      </c>
      <c r="F16" s="571" t="s">
        <v>130</v>
      </c>
      <c r="G16" s="627" t="s">
        <v>40</v>
      </c>
      <c r="H16" s="627">
        <v>18.2</v>
      </c>
      <c r="I16" s="572">
        <v>0</v>
      </c>
      <c r="J16" s="673">
        <v>0</v>
      </c>
      <c r="K16" s="673">
        <v>0</v>
      </c>
      <c r="L16" s="680"/>
      <c r="M16" s="680"/>
      <c r="N16" s="576"/>
      <c r="O16" s="681"/>
      <c r="P16" s="576"/>
    </row>
    <row r="17" spans="1:16" s="67" customFormat="1" ht="30" x14ac:dyDescent="0.25">
      <c r="A17" s="536"/>
      <c r="B17" s="536"/>
      <c r="C17" s="722"/>
      <c r="D17" s="646" t="s">
        <v>387</v>
      </c>
      <c r="E17" s="88">
        <v>100</v>
      </c>
      <c r="F17" s="557" t="s">
        <v>801</v>
      </c>
      <c r="G17" s="627" t="s">
        <v>40</v>
      </c>
      <c r="H17" s="627" t="s">
        <v>40</v>
      </c>
      <c r="I17" s="572">
        <v>22000</v>
      </c>
      <c r="J17" s="673">
        <v>0</v>
      </c>
      <c r="K17" s="673">
        <v>22000</v>
      </c>
      <c r="L17" s="680"/>
      <c r="M17" s="680"/>
      <c r="N17" s="576"/>
      <c r="O17" s="681"/>
      <c r="P17" s="576"/>
    </row>
    <row r="18" spans="1:16" s="67" customFormat="1" ht="30" customHeight="1" x14ac:dyDescent="0.25">
      <c r="A18" s="536"/>
      <c r="B18" s="536"/>
      <c r="C18" s="722"/>
      <c r="D18" s="646" t="s">
        <v>388</v>
      </c>
      <c r="E18" s="88">
        <v>100</v>
      </c>
      <c r="F18" s="571" t="s">
        <v>800</v>
      </c>
      <c r="G18" s="627" t="s">
        <v>40</v>
      </c>
      <c r="H18" s="627" t="s">
        <v>40</v>
      </c>
      <c r="I18" s="572">
        <v>0</v>
      </c>
      <c r="J18" s="673">
        <v>0</v>
      </c>
      <c r="K18" s="673">
        <v>0</v>
      </c>
      <c r="L18" s="680"/>
      <c r="M18" s="680"/>
      <c r="N18" s="576"/>
      <c r="O18" s="681"/>
      <c r="P18" s="576"/>
    </row>
    <row r="19" spans="1:16" s="67" customFormat="1" ht="29.25" customHeight="1" x14ac:dyDescent="0.25">
      <c r="A19" s="536"/>
      <c r="B19" s="536"/>
      <c r="C19" s="722"/>
      <c r="D19" s="646" t="s">
        <v>389</v>
      </c>
      <c r="E19" s="88">
        <v>100</v>
      </c>
      <c r="F19" s="571" t="s">
        <v>697</v>
      </c>
      <c r="G19" s="627" t="s">
        <v>40</v>
      </c>
      <c r="H19" s="648">
        <v>90</v>
      </c>
      <c r="I19" s="572">
        <v>10630.3</v>
      </c>
      <c r="J19" s="673">
        <v>0</v>
      </c>
      <c r="K19" s="572">
        <v>10630.3</v>
      </c>
      <c r="L19" s="680"/>
      <c r="M19" s="680"/>
      <c r="N19" s="576"/>
      <c r="O19" s="681"/>
      <c r="P19" s="576"/>
    </row>
    <row r="20" spans="1:16" s="67" customFormat="1" ht="21" customHeight="1" x14ac:dyDescent="0.25">
      <c r="A20" s="536"/>
      <c r="B20" s="536"/>
      <c r="C20" s="722"/>
      <c r="D20" s="646" t="s">
        <v>390</v>
      </c>
      <c r="E20" s="88">
        <v>100</v>
      </c>
      <c r="F20" s="571" t="s">
        <v>485</v>
      </c>
      <c r="G20" s="627" t="s">
        <v>40</v>
      </c>
      <c r="H20" s="627" t="s">
        <v>40</v>
      </c>
      <c r="I20" s="572">
        <v>0</v>
      </c>
      <c r="J20" s="673">
        <v>0</v>
      </c>
      <c r="K20" s="673">
        <v>0</v>
      </c>
      <c r="L20" s="680"/>
      <c r="M20" s="680"/>
      <c r="N20" s="576"/>
      <c r="O20" s="681"/>
      <c r="P20" s="576"/>
    </row>
    <row r="21" spans="1:16" s="67" customFormat="1" ht="30" x14ac:dyDescent="0.25">
      <c r="A21" s="536"/>
      <c r="B21" s="536"/>
      <c r="C21" s="722"/>
      <c r="D21" s="646" t="s">
        <v>391</v>
      </c>
      <c r="E21" s="88">
        <v>100</v>
      </c>
      <c r="F21" s="571" t="s">
        <v>486</v>
      </c>
      <c r="G21" s="627" t="s">
        <v>40</v>
      </c>
      <c r="H21" s="627" t="s">
        <v>40</v>
      </c>
      <c r="I21" s="572">
        <v>13935</v>
      </c>
      <c r="J21" s="673">
        <v>100</v>
      </c>
      <c r="K21" s="673">
        <v>13835</v>
      </c>
      <c r="L21" s="680"/>
      <c r="M21" s="680"/>
      <c r="N21" s="576"/>
      <c r="O21" s="681"/>
      <c r="P21" s="576"/>
    </row>
    <row r="22" spans="1:16" s="67" customFormat="1" ht="30" x14ac:dyDescent="0.25">
      <c r="A22" s="536"/>
      <c r="B22" s="536"/>
      <c r="C22" s="722"/>
      <c r="D22" s="646" t="s">
        <v>393</v>
      </c>
      <c r="E22" s="88">
        <v>100</v>
      </c>
      <c r="F22" s="571" t="s">
        <v>799</v>
      </c>
      <c r="G22" s="627">
        <v>5.8318649462854539</v>
      </c>
      <c r="H22" s="627">
        <v>4.4000000000000004</v>
      </c>
      <c r="I22" s="572">
        <v>0</v>
      </c>
      <c r="J22" s="673">
        <v>0</v>
      </c>
      <c r="K22" s="673">
        <v>0</v>
      </c>
      <c r="L22" s="680"/>
      <c r="M22" s="680"/>
      <c r="N22" s="576"/>
      <c r="O22" s="681"/>
      <c r="P22" s="576"/>
    </row>
    <row r="23" spans="1:16" s="67" customFormat="1" ht="30" x14ac:dyDescent="0.25">
      <c r="A23" s="536"/>
      <c r="B23" s="536"/>
      <c r="C23" s="722"/>
      <c r="D23" s="646" t="s">
        <v>394</v>
      </c>
      <c r="E23" s="88">
        <v>100</v>
      </c>
      <c r="F23" s="557" t="s">
        <v>705</v>
      </c>
      <c r="G23" s="627">
        <v>6.9017552802342568</v>
      </c>
      <c r="H23" s="627">
        <v>6.1</v>
      </c>
      <c r="I23" s="572">
        <v>0</v>
      </c>
      <c r="J23" s="673">
        <v>0</v>
      </c>
      <c r="K23" s="673">
        <v>0</v>
      </c>
      <c r="L23" s="680"/>
      <c r="M23" s="680"/>
      <c r="N23" s="576"/>
      <c r="O23" s="681"/>
      <c r="P23" s="576"/>
    </row>
    <row r="24" spans="1:16" s="67" customFormat="1" ht="30" customHeight="1" x14ac:dyDescent="0.25">
      <c r="A24" s="536"/>
      <c r="B24" s="536"/>
      <c r="C24" s="722"/>
      <c r="D24" s="646" t="s">
        <v>398</v>
      </c>
      <c r="E24" s="573">
        <v>100</v>
      </c>
      <c r="F24" s="629" t="s">
        <v>706</v>
      </c>
      <c r="G24" s="627" t="s">
        <v>40</v>
      </c>
      <c r="H24" s="627">
        <v>6.9609580330648582</v>
      </c>
      <c r="I24" s="572">
        <v>127014.319</v>
      </c>
      <c r="J24" s="673">
        <v>0</v>
      </c>
      <c r="K24" s="572">
        <v>127014.319</v>
      </c>
      <c r="L24" s="680"/>
      <c r="M24" s="680"/>
      <c r="N24" s="576"/>
      <c r="O24" s="681"/>
      <c r="P24" s="576"/>
    </row>
    <row r="25" spans="1:16" s="67" customFormat="1" ht="28.5" customHeight="1" x14ac:dyDescent="0.25">
      <c r="A25" s="536"/>
      <c r="B25" s="536"/>
      <c r="C25" s="722"/>
      <c r="D25" s="646" t="s">
        <v>397</v>
      </c>
      <c r="E25" s="88">
        <v>100</v>
      </c>
      <c r="F25" s="571" t="s">
        <v>399</v>
      </c>
      <c r="G25" s="627" t="s">
        <v>40</v>
      </c>
      <c r="H25" s="627" t="s">
        <v>40</v>
      </c>
      <c r="I25" s="572">
        <v>0</v>
      </c>
      <c r="J25" s="673">
        <v>0</v>
      </c>
      <c r="K25" s="673">
        <v>0</v>
      </c>
      <c r="L25" s="680"/>
      <c r="M25" s="680"/>
      <c r="N25" s="576"/>
      <c r="O25" s="681"/>
      <c r="P25" s="576"/>
    </row>
    <row r="26" spans="1:16" s="67" customFormat="1" ht="30" x14ac:dyDescent="0.25">
      <c r="A26" s="536"/>
      <c r="B26" s="536"/>
      <c r="C26" s="722"/>
      <c r="D26" s="646" t="s">
        <v>400</v>
      </c>
      <c r="E26" s="88">
        <v>100</v>
      </c>
      <c r="F26" s="571" t="s">
        <v>401</v>
      </c>
      <c r="G26" s="627">
        <v>24.5</v>
      </c>
      <c r="H26" s="627" t="s">
        <v>40</v>
      </c>
      <c r="I26" s="572">
        <v>283678.59999999998</v>
      </c>
      <c r="J26" s="673">
        <v>99030.6</v>
      </c>
      <c r="K26" s="673">
        <v>184648</v>
      </c>
      <c r="L26" s="680"/>
      <c r="M26" s="680"/>
      <c r="N26" s="576"/>
      <c r="O26" s="681"/>
      <c r="P26" s="576"/>
    </row>
    <row r="27" spans="1:16" s="67" customFormat="1" ht="28.5" customHeight="1" x14ac:dyDescent="0.25">
      <c r="A27" s="536"/>
      <c r="B27" s="536"/>
      <c r="C27" s="722"/>
      <c r="D27" s="646" t="s">
        <v>402</v>
      </c>
      <c r="E27" s="88">
        <v>100</v>
      </c>
      <c r="F27" s="571" t="s">
        <v>403</v>
      </c>
      <c r="G27" s="575">
        <v>11</v>
      </c>
      <c r="H27" s="577" t="s">
        <v>40</v>
      </c>
      <c r="I27" s="572">
        <v>221927.1</v>
      </c>
      <c r="J27" s="673">
        <v>71350.600000000006</v>
      </c>
      <c r="K27" s="673">
        <v>150576.5</v>
      </c>
      <c r="L27" s="680"/>
      <c r="M27" s="680"/>
      <c r="N27" s="576"/>
      <c r="O27" s="681"/>
      <c r="P27" s="576"/>
    </row>
    <row r="28" spans="1:16" s="67" customFormat="1" ht="45" x14ac:dyDescent="0.25">
      <c r="A28" s="536"/>
      <c r="B28" s="536"/>
      <c r="C28" s="722"/>
      <c r="D28" s="646" t="s">
        <v>404</v>
      </c>
      <c r="E28" s="88">
        <v>100</v>
      </c>
      <c r="F28" s="571" t="s">
        <v>751</v>
      </c>
      <c r="G28" s="577" t="s">
        <v>40</v>
      </c>
      <c r="H28" s="572" t="s">
        <v>1489</v>
      </c>
      <c r="I28" s="572">
        <v>0</v>
      </c>
      <c r="J28" s="673">
        <v>0</v>
      </c>
      <c r="K28" s="673">
        <v>0</v>
      </c>
      <c r="L28" s="680"/>
      <c r="M28" s="680"/>
      <c r="N28" s="576"/>
      <c r="O28" s="681"/>
      <c r="P28" s="576"/>
    </row>
    <row r="29" spans="1:16" s="67" customFormat="1" x14ac:dyDescent="0.25">
      <c r="A29" s="536"/>
      <c r="B29" s="536"/>
      <c r="C29" s="722"/>
      <c r="D29" s="646" t="s">
        <v>405</v>
      </c>
      <c r="E29" s="88">
        <v>100</v>
      </c>
      <c r="F29" s="571" t="s">
        <v>406</v>
      </c>
      <c r="G29" s="577" t="s">
        <v>1488</v>
      </c>
      <c r="H29" s="572" t="s">
        <v>1488</v>
      </c>
      <c r="I29" s="572">
        <v>0</v>
      </c>
      <c r="J29" s="673">
        <v>0</v>
      </c>
      <c r="K29" s="673">
        <v>0</v>
      </c>
      <c r="L29" s="680"/>
      <c r="M29" s="680"/>
      <c r="N29" s="576"/>
      <c r="O29" s="681"/>
      <c r="P29" s="576"/>
    </row>
    <row r="30" spans="1:16" s="67" customFormat="1" ht="15" customHeight="1" x14ac:dyDescent="0.25">
      <c r="A30" s="536"/>
      <c r="B30" s="536"/>
      <c r="C30" s="722"/>
      <c r="D30" s="646" t="s">
        <v>407</v>
      </c>
      <c r="E30" s="88">
        <v>100</v>
      </c>
      <c r="F30" s="571" t="s">
        <v>410</v>
      </c>
      <c r="G30" s="577" t="s">
        <v>40</v>
      </c>
      <c r="H30" s="572" t="s">
        <v>40</v>
      </c>
      <c r="I30" s="572">
        <v>28119.599999999999</v>
      </c>
      <c r="J30" s="673">
        <v>0</v>
      </c>
      <c r="K30" s="707">
        <v>28119.599999999999</v>
      </c>
      <c r="L30" s="680"/>
      <c r="M30" s="680"/>
      <c r="N30" s="576"/>
      <c r="O30" s="681"/>
      <c r="P30" s="576"/>
    </row>
    <row r="31" spans="1:16" s="67" customFormat="1" x14ac:dyDescent="0.25">
      <c r="A31" s="536"/>
      <c r="B31" s="536"/>
      <c r="C31" s="722"/>
      <c r="D31" s="646" t="s">
        <v>411</v>
      </c>
      <c r="E31" s="88">
        <v>100</v>
      </c>
      <c r="F31" s="571" t="s">
        <v>803</v>
      </c>
      <c r="G31" s="577" t="s">
        <v>40</v>
      </c>
      <c r="H31" s="572" t="s">
        <v>40</v>
      </c>
      <c r="I31" s="572">
        <v>566196.9</v>
      </c>
      <c r="J31" s="673">
        <v>0</v>
      </c>
      <c r="K31" s="707">
        <v>566196.9</v>
      </c>
      <c r="L31" s="680"/>
      <c r="M31" s="680"/>
      <c r="N31" s="576"/>
      <c r="O31" s="681"/>
      <c r="P31" s="576"/>
    </row>
    <row r="32" spans="1:16" s="67" customFormat="1" ht="43.5" customHeight="1" x14ac:dyDescent="0.25">
      <c r="A32" s="536"/>
      <c r="B32" s="536"/>
      <c r="C32" s="722"/>
      <c r="D32" s="646" t="s">
        <v>412</v>
      </c>
      <c r="E32" s="88">
        <v>100</v>
      </c>
      <c r="F32" s="558" t="s">
        <v>804</v>
      </c>
      <c r="G32" s="577" t="s">
        <v>40</v>
      </c>
      <c r="H32" s="572" t="s">
        <v>40</v>
      </c>
      <c r="I32" s="572">
        <v>9763.7999999999993</v>
      </c>
      <c r="J32" s="673">
        <v>0</v>
      </c>
      <c r="K32" s="707">
        <v>9763.7999999999993</v>
      </c>
      <c r="L32" s="680"/>
      <c r="M32" s="680"/>
      <c r="N32" s="576"/>
      <c r="O32" s="681"/>
      <c r="P32" s="576"/>
    </row>
    <row r="33" spans="1:16" s="67" customFormat="1" ht="45" x14ac:dyDescent="0.25">
      <c r="A33" s="536"/>
      <c r="B33" s="536"/>
      <c r="C33" s="722"/>
      <c r="D33" s="646" t="s">
        <v>413</v>
      </c>
      <c r="E33" s="88">
        <v>100</v>
      </c>
      <c r="F33" s="558" t="s">
        <v>798</v>
      </c>
      <c r="G33" s="577" t="s">
        <v>40</v>
      </c>
      <c r="H33" s="577" t="s">
        <v>40</v>
      </c>
      <c r="I33" s="572">
        <v>45415.81</v>
      </c>
      <c r="J33" s="673">
        <v>0</v>
      </c>
      <c r="K33" s="707">
        <v>45415.81</v>
      </c>
      <c r="L33" s="680"/>
      <c r="M33" s="680"/>
      <c r="N33" s="576"/>
      <c r="O33" s="681"/>
      <c r="P33" s="576"/>
    </row>
    <row r="34" spans="1:16" s="67" customFormat="1" ht="45" customHeight="1" x14ac:dyDescent="0.25">
      <c r="A34" s="536"/>
      <c r="B34" s="536"/>
      <c r="C34" s="722"/>
      <c r="D34" s="645" t="s">
        <v>415</v>
      </c>
      <c r="E34" s="574">
        <v>100</v>
      </c>
      <c r="F34" s="567" t="s">
        <v>779</v>
      </c>
      <c r="G34" s="577"/>
      <c r="H34" s="577"/>
      <c r="I34" s="572">
        <v>28075.5</v>
      </c>
      <c r="J34" s="673">
        <v>0</v>
      </c>
      <c r="K34" s="707">
        <v>28075.5</v>
      </c>
      <c r="L34" s="680"/>
      <c r="M34" s="680"/>
      <c r="N34" s="576"/>
      <c r="O34" s="681"/>
      <c r="P34" s="576"/>
    </row>
    <row r="35" spans="1:16" s="67" customFormat="1" ht="59.25" customHeight="1" x14ac:dyDescent="0.25">
      <c r="A35" s="536"/>
      <c r="B35" s="536"/>
      <c r="C35" s="722"/>
      <c r="D35" s="646" t="s">
        <v>416</v>
      </c>
      <c r="E35" s="88">
        <v>100</v>
      </c>
      <c r="F35" s="558" t="s">
        <v>797</v>
      </c>
      <c r="G35" s="577"/>
      <c r="H35" s="577"/>
      <c r="I35" s="572">
        <v>112019.7</v>
      </c>
      <c r="J35" s="673">
        <v>0</v>
      </c>
      <c r="K35" s="707">
        <v>112019.7</v>
      </c>
      <c r="L35" s="680"/>
      <c r="M35" s="680"/>
      <c r="N35" s="576"/>
      <c r="O35" s="681"/>
      <c r="P35" s="576"/>
    </row>
    <row r="36" spans="1:16" s="67" customFormat="1" ht="36" customHeight="1" x14ac:dyDescent="0.25">
      <c r="A36" s="536"/>
      <c r="B36" s="536"/>
      <c r="C36" s="722"/>
      <c r="D36" s="646" t="s">
        <v>417</v>
      </c>
      <c r="E36" s="88">
        <v>100</v>
      </c>
      <c r="F36" s="558" t="s">
        <v>210</v>
      </c>
      <c r="G36" s="627" t="s">
        <v>40</v>
      </c>
      <c r="H36" s="627" t="s">
        <v>40</v>
      </c>
      <c r="I36" s="572">
        <v>12208.2</v>
      </c>
      <c r="J36" s="649">
        <v>470.6</v>
      </c>
      <c r="K36" s="649">
        <v>11737.6</v>
      </c>
      <c r="L36" s="680"/>
      <c r="M36" s="680"/>
      <c r="N36" s="576"/>
      <c r="O36" s="681"/>
      <c r="P36" s="576"/>
    </row>
    <row r="37" spans="1:16" s="67" customFormat="1" ht="52.5" customHeight="1" x14ac:dyDescent="0.25">
      <c r="A37" s="536"/>
      <c r="B37" s="536"/>
      <c r="C37" s="722"/>
      <c r="D37" s="646" t="s">
        <v>418</v>
      </c>
      <c r="E37" s="88">
        <v>100</v>
      </c>
      <c r="F37" s="558" t="s">
        <v>210</v>
      </c>
      <c r="G37" s="627" t="s">
        <v>40</v>
      </c>
      <c r="H37" s="627" t="s">
        <v>40</v>
      </c>
      <c r="I37" s="572">
        <v>27794.100000000002</v>
      </c>
      <c r="J37" s="649">
        <v>25543.7</v>
      </c>
      <c r="K37" s="649">
        <v>2250.4</v>
      </c>
      <c r="L37" s="680"/>
      <c r="M37" s="680"/>
      <c r="N37" s="576"/>
      <c r="O37" s="681"/>
      <c r="P37" s="576"/>
    </row>
    <row r="38" spans="1:16" s="67" customFormat="1" ht="50.25" customHeight="1" x14ac:dyDescent="0.25">
      <c r="A38" s="536"/>
      <c r="B38" s="536"/>
      <c r="C38" s="722"/>
      <c r="D38" s="646" t="s">
        <v>419</v>
      </c>
      <c r="E38" s="88">
        <v>100</v>
      </c>
      <c r="F38" s="558" t="s">
        <v>210</v>
      </c>
      <c r="G38" s="627" t="s">
        <v>40</v>
      </c>
      <c r="H38" s="627" t="s">
        <v>40</v>
      </c>
      <c r="I38" s="572">
        <v>14654.1</v>
      </c>
      <c r="J38" s="649">
        <v>1395.5</v>
      </c>
      <c r="K38" s="649">
        <v>13258.6</v>
      </c>
      <c r="L38" s="680"/>
      <c r="M38" s="680"/>
      <c r="N38" s="576"/>
      <c r="O38" s="681"/>
      <c r="P38" s="576"/>
    </row>
    <row r="39" spans="1:16" s="67" customFormat="1" ht="58.5" customHeight="1" x14ac:dyDescent="0.25">
      <c r="A39" s="536"/>
      <c r="B39" s="536"/>
      <c r="C39" s="722"/>
      <c r="D39" s="646" t="s">
        <v>420</v>
      </c>
      <c r="E39" s="88">
        <v>100</v>
      </c>
      <c r="F39" s="558" t="s">
        <v>210</v>
      </c>
      <c r="G39" s="627" t="s">
        <v>40</v>
      </c>
      <c r="H39" s="627" t="s">
        <v>40</v>
      </c>
      <c r="I39" s="572">
        <v>14371.2</v>
      </c>
      <c r="J39" s="649">
        <v>2343.6</v>
      </c>
      <c r="K39" s="649">
        <v>12027.6</v>
      </c>
      <c r="L39" s="680"/>
      <c r="M39" s="680"/>
      <c r="N39" s="576"/>
      <c r="O39" s="681"/>
      <c r="P39" s="576"/>
    </row>
    <row r="40" spans="1:16" s="67" customFormat="1" ht="58.5" customHeight="1" x14ac:dyDescent="0.25">
      <c r="A40" s="536"/>
      <c r="B40" s="536"/>
      <c r="C40" s="722"/>
      <c r="D40" s="646" t="s">
        <v>421</v>
      </c>
      <c r="E40" s="88">
        <v>100</v>
      </c>
      <c r="F40" s="558" t="s">
        <v>210</v>
      </c>
      <c r="G40" s="627" t="s">
        <v>40</v>
      </c>
      <c r="H40" s="627" t="s">
        <v>40</v>
      </c>
      <c r="I40" s="572">
        <v>10634.599999999999</v>
      </c>
      <c r="J40" s="649">
        <v>1221.8</v>
      </c>
      <c r="K40" s="649">
        <v>9412.7999999999993</v>
      </c>
      <c r="L40" s="680"/>
      <c r="M40" s="680"/>
      <c r="N40" s="576"/>
      <c r="O40" s="681"/>
      <c r="P40" s="576"/>
    </row>
    <row r="41" spans="1:16" s="67" customFormat="1" ht="43.5" customHeight="1" x14ac:dyDescent="0.25">
      <c r="A41" s="536"/>
      <c r="B41" s="536"/>
      <c r="C41" s="722"/>
      <c r="D41" s="646" t="s">
        <v>422</v>
      </c>
      <c r="E41" s="88">
        <v>100</v>
      </c>
      <c r="F41" s="558" t="s">
        <v>210</v>
      </c>
      <c r="G41" s="627" t="s">
        <v>40</v>
      </c>
      <c r="H41" s="627" t="s">
        <v>40</v>
      </c>
      <c r="I41" s="572">
        <v>37118</v>
      </c>
      <c r="J41" s="649">
        <v>1411.4</v>
      </c>
      <c r="K41" s="649">
        <v>35706.6</v>
      </c>
      <c r="L41" s="680"/>
      <c r="M41" s="680"/>
      <c r="N41" s="576"/>
      <c r="O41" s="681"/>
      <c r="P41" s="576"/>
    </row>
    <row r="42" spans="1:16" s="67" customFormat="1" ht="29.25" customHeight="1" x14ac:dyDescent="0.25">
      <c r="A42" s="536"/>
      <c r="B42" s="536"/>
      <c r="C42" s="722"/>
      <c r="D42" s="646" t="s">
        <v>423</v>
      </c>
      <c r="E42" s="88">
        <v>100</v>
      </c>
      <c r="F42" s="571" t="s">
        <v>210</v>
      </c>
      <c r="G42" s="627" t="s">
        <v>40</v>
      </c>
      <c r="H42" s="627" t="s">
        <v>40</v>
      </c>
      <c r="I42" s="572">
        <v>8928.6</v>
      </c>
      <c r="J42" s="649">
        <v>2082.8000000000002</v>
      </c>
      <c r="K42" s="649">
        <v>6845.8</v>
      </c>
      <c r="L42" s="680"/>
      <c r="M42" s="680"/>
      <c r="N42" s="576"/>
      <c r="O42" s="681"/>
      <c r="P42" s="576"/>
    </row>
    <row r="43" spans="1:16" s="67" customFormat="1" ht="29.25" customHeight="1" x14ac:dyDescent="0.25">
      <c r="A43" s="536"/>
      <c r="B43" s="536"/>
      <c r="C43" s="722"/>
      <c r="D43" s="646" t="s">
        <v>424</v>
      </c>
      <c r="E43" s="88">
        <v>100</v>
      </c>
      <c r="F43" s="571" t="s">
        <v>210</v>
      </c>
      <c r="G43" s="627" t="s">
        <v>40</v>
      </c>
      <c r="H43" s="627" t="s">
        <v>40</v>
      </c>
      <c r="I43" s="572">
        <v>9945</v>
      </c>
      <c r="J43" s="649">
        <v>520.4</v>
      </c>
      <c r="K43" s="649">
        <v>9424.6</v>
      </c>
      <c r="L43" s="680"/>
      <c r="M43" s="680"/>
      <c r="N43" s="576"/>
      <c r="O43" s="681"/>
      <c r="P43" s="576"/>
    </row>
    <row r="44" spans="1:16" s="67" customFormat="1" ht="29.25" customHeight="1" x14ac:dyDescent="0.25">
      <c r="A44" s="536"/>
      <c r="B44" s="536"/>
      <c r="C44" s="722"/>
      <c r="D44" s="646" t="s">
        <v>425</v>
      </c>
      <c r="E44" s="88">
        <v>100</v>
      </c>
      <c r="F44" s="557" t="s">
        <v>210</v>
      </c>
      <c r="G44" s="627" t="s">
        <v>40</v>
      </c>
      <c r="H44" s="627" t="s">
        <v>40</v>
      </c>
      <c r="I44" s="572">
        <v>10244.200000000001</v>
      </c>
      <c r="J44" s="649">
        <v>1473.5</v>
      </c>
      <c r="K44" s="649">
        <v>8770.7000000000007</v>
      </c>
      <c r="L44" s="680"/>
      <c r="M44" s="680"/>
      <c r="N44" s="576"/>
      <c r="O44" s="681"/>
      <c r="P44" s="576"/>
    </row>
    <row r="45" spans="1:16" s="67" customFormat="1" ht="28.5" customHeight="1" x14ac:dyDescent="0.25">
      <c r="A45" s="536"/>
      <c r="B45" s="536"/>
      <c r="C45" s="722"/>
      <c r="D45" s="646" t="s">
        <v>426</v>
      </c>
      <c r="E45" s="88">
        <v>100</v>
      </c>
      <c r="F45" s="557" t="s">
        <v>210</v>
      </c>
      <c r="G45" s="627" t="s">
        <v>40</v>
      </c>
      <c r="H45" s="627" t="s">
        <v>40</v>
      </c>
      <c r="I45" s="572">
        <v>13928.800000000001</v>
      </c>
      <c r="J45" s="649">
        <v>1452.2</v>
      </c>
      <c r="K45" s="649">
        <v>12476.6</v>
      </c>
      <c r="L45" s="680"/>
      <c r="M45" s="680"/>
      <c r="N45" s="576"/>
      <c r="O45" s="681"/>
      <c r="P45" s="576"/>
    </row>
    <row r="46" spans="1:16" s="67" customFormat="1" ht="28.5" customHeight="1" x14ac:dyDescent="0.25">
      <c r="A46" s="536"/>
      <c r="B46" s="536"/>
      <c r="C46" s="722"/>
      <c r="D46" s="646" t="s">
        <v>427</v>
      </c>
      <c r="E46" s="88">
        <v>100</v>
      </c>
      <c r="F46" s="571" t="s">
        <v>210</v>
      </c>
      <c r="G46" s="627" t="s">
        <v>40</v>
      </c>
      <c r="H46" s="627" t="s">
        <v>40</v>
      </c>
      <c r="I46" s="572">
        <v>10542.2</v>
      </c>
      <c r="J46" s="649">
        <v>776</v>
      </c>
      <c r="K46" s="649">
        <v>9766.2000000000007</v>
      </c>
      <c r="L46" s="680"/>
      <c r="M46" s="680"/>
      <c r="N46" s="576"/>
      <c r="O46" s="681"/>
      <c r="P46" s="576"/>
    </row>
    <row r="47" spans="1:16" s="67" customFormat="1" ht="43.5" customHeight="1" x14ac:dyDescent="0.25">
      <c r="A47" s="536"/>
      <c r="B47" s="536"/>
      <c r="C47" s="722"/>
      <c r="D47" s="646" t="s">
        <v>428</v>
      </c>
      <c r="E47" s="88">
        <v>100</v>
      </c>
      <c r="F47" s="571" t="s">
        <v>210</v>
      </c>
      <c r="G47" s="627" t="s">
        <v>40</v>
      </c>
      <c r="H47" s="627" t="s">
        <v>40</v>
      </c>
      <c r="I47" s="572">
        <v>31739.5</v>
      </c>
      <c r="J47" s="649">
        <v>3036.2</v>
      </c>
      <c r="K47" s="649">
        <v>28703.3</v>
      </c>
      <c r="L47" s="680"/>
      <c r="M47" s="680"/>
      <c r="N47" s="576"/>
      <c r="O47" s="681"/>
      <c r="P47" s="576"/>
    </row>
    <row r="48" spans="1:16" s="67" customFormat="1" ht="28.5" customHeight="1" x14ac:dyDescent="0.25">
      <c r="A48" s="536"/>
      <c r="B48" s="536"/>
      <c r="C48" s="722"/>
      <c r="D48" s="646" t="s">
        <v>429</v>
      </c>
      <c r="E48" s="88">
        <v>100</v>
      </c>
      <c r="F48" s="571" t="s">
        <v>210</v>
      </c>
      <c r="G48" s="627" t="s">
        <v>40</v>
      </c>
      <c r="H48" s="627" t="s">
        <v>40</v>
      </c>
      <c r="I48" s="572">
        <v>11601.7</v>
      </c>
      <c r="J48" s="649">
        <v>1615.6</v>
      </c>
      <c r="K48" s="649">
        <v>9986.1</v>
      </c>
      <c r="L48" s="680"/>
      <c r="M48" s="680"/>
      <c r="N48" s="576"/>
      <c r="O48" s="681"/>
      <c r="P48" s="576"/>
    </row>
    <row r="49" spans="1:16" s="67" customFormat="1" ht="27.75" customHeight="1" x14ac:dyDescent="0.25">
      <c r="A49" s="536"/>
      <c r="B49" s="536"/>
      <c r="C49" s="722"/>
      <c r="D49" s="646" t="s">
        <v>432</v>
      </c>
      <c r="E49" s="88">
        <v>100</v>
      </c>
      <c r="F49" s="570" t="s">
        <v>92</v>
      </c>
      <c r="G49" s="572">
        <v>7.26</v>
      </c>
      <c r="H49" s="572">
        <v>7.41</v>
      </c>
      <c r="I49" s="572">
        <v>20617.2</v>
      </c>
      <c r="J49" s="674">
        <v>1994.3</v>
      </c>
      <c r="K49" s="674">
        <v>18622.900000000001</v>
      </c>
      <c r="L49" s="680"/>
      <c r="M49" s="680"/>
      <c r="N49" s="576"/>
      <c r="O49" s="681"/>
      <c r="P49" s="576"/>
    </row>
    <row r="50" spans="1:16" s="67" customFormat="1" ht="30" customHeight="1" x14ac:dyDescent="0.25">
      <c r="A50" s="536"/>
      <c r="B50" s="536"/>
      <c r="C50" s="722"/>
      <c r="D50" s="646" t="s">
        <v>433</v>
      </c>
      <c r="E50" s="88">
        <v>100</v>
      </c>
      <c r="F50" s="570" t="s">
        <v>92</v>
      </c>
      <c r="G50" s="572">
        <v>12.48</v>
      </c>
      <c r="H50" s="572">
        <v>14.75</v>
      </c>
      <c r="I50" s="572">
        <v>41028.400000000001</v>
      </c>
      <c r="J50" s="674">
        <v>3256.8</v>
      </c>
      <c r="K50" s="674">
        <v>37771.599999999999</v>
      </c>
      <c r="L50" s="680"/>
      <c r="M50" s="680"/>
      <c r="N50" s="576"/>
      <c r="O50" s="681"/>
      <c r="P50" s="576"/>
    </row>
    <row r="51" spans="1:16" s="67" customFormat="1" ht="29.25" customHeight="1" x14ac:dyDescent="0.25">
      <c r="A51" s="536"/>
      <c r="B51" s="536"/>
      <c r="C51" s="722"/>
      <c r="D51" s="646" t="s">
        <v>434</v>
      </c>
      <c r="E51" s="88">
        <v>100</v>
      </c>
      <c r="F51" s="570" t="s">
        <v>92</v>
      </c>
      <c r="G51" s="572">
        <v>6.05</v>
      </c>
      <c r="H51" s="572">
        <v>5.0199999999999996</v>
      </c>
      <c r="I51" s="572">
        <v>13970.699999999999</v>
      </c>
      <c r="J51" s="674">
        <v>1346.4</v>
      </c>
      <c r="K51" s="674">
        <v>12624.3</v>
      </c>
      <c r="L51" s="680"/>
      <c r="M51" s="680"/>
      <c r="N51" s="576"/>
      <c r="O51" s="681"/>
      <c r="P51" s="576"/>
    </row>
    <row r="52" spans="1:16" s="67" customFormat="1" ht="29.25" customHeight="1" x14ac:dyDescent="0.25">
      <c r="A52" s="536"/>
      <c r="B52" s="536"/>
      <c r="C52" s="722"/>
      <c r="D52" s="646" t="s">
        <v>435</v>
      </c>
      <c r="E52" s="88">
        <v>100</v>
      </c>
      <c r="F52" s="570" t="s">
        <v>92</v>
      </c>
      <c r="G52" s="572">
        <v>6.48</v>
      </c>
      <c r="H52" s="572">
        <v>5.31</v>
      </c>
      <c r="I52" s="572">
        <v>14771.5</v>
      </c>
      <c r="J52" s="674">
        <v>2145.1999999999998</v>
      </c>
      <c r="K52" s="674">
        <v>12626.3</v>
      </c>
      <c r="L52" s="680"/>
      <c r="M52" s="680"/>
      <c r="N52" s="576"/>
      <c r="O52" s="681"/>
      <c r="P52" s="576"/>
    </row>
    <row r="53" spans="1:16" s="67" customFormat="1" ht="29.25" customHeight="1" x14ac:dyDescent="0.25">
      <c r="A53" s="536"/>
      <c r="B53" s="536"/>
      <c r="C53" s="722"/>
      <c r="D53" s="646" t="s">
        <v>436</v>
      </c>
      <c r="E53" s="88">
        <v>100</v>
      </c>
      <c r="F53" s="570" t="s">
        <v>92</v>
      </c>
      <c r="G53" s="572">
        <v>6.41</v>
      </c>
      <c r="H53" s="572">
        <v>8.01</v>
      </c>
      <c r="I53" s="572">
        <v>22271.3</v>
      </c>
      <c r="J53" s="674">
        <v>2039.8</v>
      </c>
      <c r="K53" s="674">
        <v>20231.5</v>
      </c>
      <c r="L53" s="680"/>
      <c r="M53" s="680"/>
      <c r="N53" s="576"/>
      <c r="O53" s="681"/>
      <c r="P53" s="576"/>
    </row>
    <row r="54" spans="1:16" s="67" customFormat="1" ht="28.5" customHeight="1" x14ac:dyDescent="0.25">
      <c r="A54" s="536"/>
      <c r="B54" s="536"/>
      <c r="C54" s="722"/>
      <c r="D54" s="646" t="s">
        <v>437</v>
      </c>
      <c r="E54" s="88">
        <v>100</v>
      </c>
      <c r="F54" s="570" t="s">
        <v>92</v>
      </c>
      <c r="G54" s="572">
        <v>12.31</v>
      </c>
      <c r="H54" s="572">
        <v>11.23</v>
      </c>
      <c r="I54" s="572">
        <v>31231</v>
      </c>
      <c r="J54" s="674">
        <v>2869.7</v>
      </c>
      <c r="K54" s="674">
        <v>28361.3</v>
      </c>
      <c r="L54" s="680"/>
      <c r="M54" s="680"/>
      <c r="N54" s="576"/>
      <c r="O54" s="681"/>
      <c r="P54" s="576"/>
    </row>
    <row r="55" spans="1:16" s="67" customFormat="1" ht="28.5" customHeight="1" x14ac:dyDescent="0.25">
      <c r="A55" s="536"/>
      <c r="B55" s="536"/>
      <c r="C55" s="722"/>
      <c r="D55" s="646" t="s">
        <v>438</v>
      </c>
      <c r="E55" s="88">
        <v>100</v>
      </c>
      <c r="F55" s="570" t="s">
        <v>92</v>
      </c>
      <c r="G55" s="572">
        <v>8.8699999999999992</v>
      </c>
      <c r="H55" s="572">
        <v>10.49</v>
      </c>
      <c r="I55" s="572">
        <v>29164.899999999998</v>
      </c>
      <c r="J55" s="674">
        <v>3282.6</v>
      </c>
      <c r="K55" s="674">
        <v>25882.3</v>
      </c>
      <c r="L55" s="680"/>
      <c r="M55" s="680"/>
      <c r="N55" s="576"/>
      <c r="O55" s="681"/>
      <c r="P55" s="576"/>
    </row>
    <row r="56" spans="1:16" s="67" customFormat="1" ht="30" customHeight="1" x14ac:dyDescent="0.25">
      <c r="A56" s="536"/>
      <c r="B56" s="536"/>
      <c r="C56" s="722"/>
      <c r="D56" s="646" t="s">
        <v>439</v>
      </c>
      <c r="E56" s="88">
        <v>100</v>
      </c>
      <c r="F56" s="570" t="s">
        <v>92</v>
      </c>
      <c r="G56" s="572">
        <v>7.71</v>
      </c>
      <c r="H56" s="572">
        <v>8.69</v>
      </c>
      <c r="I56" s="572">
        <v>24163.599999999999</v>
      </c>
      <c r="J56" s="674">
        <v>2158.6</v>
      </c>
      <c r="K56" s="674">
        <v>22005</v>
      </c>
      <c r="L56" s="680"/>
      <c r="M56" s="680"/>
      <c r="N56" s="576"/>
      <c r="O56" s="681"/>
      <c r="P56" s="576"/>
    </row>
    <row r="57" spans="1:16" s="67" customFormat="1" ht="21.75" customHeight="1" x14ac:dyDescent="0.25">
      <c r="A57" s="536"/>
      <c r="B57" s="536"/>
      <c r="C57" s="722"/>
      <c r="D57" s="646" t="s">
        <v>440</v>
      </c>
      <c r="E57" s="88">
        <v>100</v>
      </c>
      <c r="F57" s="570" t="s">
        <v>92</v>
      </c>
      <c r="G57" s="572">
        <v>5.64</v>
      </c>
      <c r="H57" s="572">
        <v>5.47</v>
      </c>
      <c r="I57" s="572">
        <v>15217.8</v>
      </c>
      <c r="J57" s="674">
        <v>1742.4</v>
      </c>
      <c r="K57" s="674">
        <v>13475.4</v>
      </c>
      <c r="L57" s="680"/>
      <c r="M57" s="680"/>
      <c r="N57" s="576"/>
      <c r="O57" s="681"/>
      <c r="P57" s="576"/>
    </row>
    <row r="58" spans="1:16" s="67" customFormat="1" ht="22.5" customHeight="1" x14ac:dyDescent="0.25">
      <c r="A58" s="536"/>
      <c r="B58" s="536"/>
      <c r="C58" s="722"/>
      <c r="D58" s="646" t="s">
        <v>441</v>
      </c>
      <c r="E58" s="88">
        <v>100</v>
      </c>
      <c r="F58" s="570" t="s">
        <v>92</v>
      </c>
      <c r="G58" s="572">
        <v>15.81</v>
      </c>
      <c r="H58" s="572">
        <v>12.35</v>
      </c>
      <c r="I58" s="572">
        <v>34348.1</v>
      </c>
      <c r="J58" s="674">
        <v>2610.4</v>
      </c>
      <c r="K58" s="674">
        <v>31737.7</v>
      </c>
      <c r="L58" s="680"/>
      <c r="M58" s="680"/>
      <c r="N58" s="576"/>
      <c r="O58" s="681"/>
      <c r="P58" s="576"/>
    </row>
    <row r="59" spans="1:16" s="67" customFormat="1" ht="22.5" customHeight="1" x14ac:dyDescent="0.25">
      <c r="A59" s="536"/>
      <c r="B59" s="536"/>
      <c r="C59" s="722"/>
      <c r="D59" s="646" t="s">
        <v>442</v>
      </c>
      <c r="E59" s="88">
        <v>100</v>
      </c>
      <c r="F59" s="570" t="s">
        <v>92</v>
      </c>
      <c r="G59" s="572">
        <v>5.33</v>
      </c>
      <c r="H59" s="572">
        <v>5.24</v>
      </c>
      <c r="I59" s="572">
        <v>14577.8</v>
      </c>
      <c r="J59" s="674">
        <v>955.5</v>
      </c>
      <c r="K59" s="674">
        <v>13622.3</v>
      </c>
      <c r="L59" s="680"/>
      <c r="M59" s="680"/>
      <c r="N59" s="576"/>
      <c r="O59" s="681"/>
      <c r="P59" s="576"/>
    </row>
    <row r="60" spans="1:16" s="67" customFormat="1" ht="21" customHeight="1" x14ac:dyDescent="0.25">
      <c r="A60" s="536"/>
      <c r="B60" s="536"/>
      <c r="C60" s="722"/>
      <c r="D60" s="646" t="s">
        <v>443</v>
      </c>
      <c r="E60" s="88">
        <v>100</v>
      </c>
      <c r="F60" s="570" t="s">
        <v>92</v>
      </c>
      <c r="G60" s="572">
        <v>5.64</v>
      </c>
      <c r="H60" s="572">
        <v>6.03</v>
      </c>
      <c r="I60" s="572">
        <v>16771.400000000001</v>
      </c>
      <c r="J60" s="674">
        <v>1969.3</v>
      </c>
      <c r="K60" s="674">
        <v>14802.1</v>
      </c>
      <c r="L60" s="680"/>
      <c r="M60" s="680"/>
      <c r="N60" s="576"/>
      <c r="O60" s="681"/>
      <c r="P60" s="576"/>
    </row>
    <row r="61" spans="1:16" s="67" customFormat="1" ht="16.5" customHeight="1" x14ac:dyDescent="0.25">
      <c r="A61" s="536"/>
      <c r="B61" s="536"/>
      <c r="C61" s="722"/>
      <c r="D61" s="646" t="s">
        <v>444</v>
      </c>
      <c r="E61" s="88">
        <v>100</v>
      </c>
      <c r="F61" s="570" t="s">
        <v>92</v>
      </c>
      <c r="G61" s="577">
        <v>10.199999999999999</v>
      </c>
      <c r="H61" s="572">
        <v>7.86</v>
      </c>
      <c r="I61" s="572">
        <v>16401.900000000001</v>
      </c>
      <c r="J61" s="674">
        <v>2228.1999999999998</v>
      </c>
      <c r="K61" s="674">
        <v>14173.7</v>
      </c>
      <c r="L61" s="680"/>
      <c r="M61" s="680"/>
      <c r="N61" s="576"/>
      <c r="O61" s="681"/>
      <c r="P61" s="576"/>
    </row>
    <row r="62" spans="1:16" s="67" customFormat="1" ht="30.75" customHeight="1" x14ac:dyDescent="0.25">
      <c r="A62" s="536"/>
      <c r="B62" s="536"/>
      <c r="C62" s="722"/>
      <c r="D62" s="646" t="s">
        <v>445</v>
      </c>
      <c r="E62" s="88">
        <v>100</v>
      </c>
      <c r="F62" s="570" t="s">
        <v>92</v>
      </c>
      <c r="G62" s="577">
        <v>31.7</v>
      </c>
      <c r="H62" s="572">
        <v>37.020000000000003</v>
      </c>
      <c r="I62" s="572">
        <v>77288.2</v>
      </c>
      <c r="J62" s="674">
        <v>10660.4</v>
      </c>
      <c r="K62" s="674">
        <v>66627.8</v>
      </c>
      <c r="L62" s="680"/>
      <c r="M62" s="680"/>
      <c r="N62" s="576"/>
      <c r="O62" s="681"/>
      <c r="P62" s="576"/>
    </row>
    <row r="63" spans="1:16" s="67" customFormat="1" ht="27.75" customHeight="1" x14ac:dyDescent="0.25">
      <c r="A63" s="536"/>
      <c r="B63" s="536"/>
      <c r="C63" s="722"/>
      <c r="D63" s="646" t="s">
        <v>446</v>
      </c>
      <c r="E63" s="88">
        <v>100</v>
      </c>
      <c r="F63" s="570" t="s">
        <v>92</v>
      </c>
      <c r="G63" s="577">
        <v>16.2</v>
      </c>
      <c r="H63" s="572">
        <v>17.16</v>
      </c>
      <c r="I63" s="572">
        <v>35837.4</v>
      </c>
      <c r="J63" s="674">
        <v>4018.8</v>
      </c>
      <c r="K63" s="674">
        <v>31818.6</v>
      </c>
      <c r="L63" s="680"/>
      <c r="M63" s="680"/>
      <c r="N63" s="576"/>
      <c r="O63" s="681"/>
      <c r="P63" s="576"/>
    </row>
    <row r="64" spans="1:16" s="67" customFormat="1" ht="30" customHeight="1" x14ac:dyDescent="0.25">
      <c r="A64" s="536"/>
      <c r="B64" s="536"/>
      <c r="C64" s="722"/>
      <c r="D64" s="646" t="s">
        <v>447</v>
      </c>
      <c r="E64" s="88">
        <v>100</v>
      </c>
      <c r="F64" s="570" t="s">
        <v>92</v>
      </c>
      <c r="G64" s="577">
        <v>38.9</v>
      </c>
      <c r="H64" s="572">
        <v>15.64</v>
      </c>
      <c r="I64" s="572">
        <v>32655</v>
      </c>
      <c r="J64" s="674">
        <v>3864.4</v>
      </c>
      <c r="K64" s="674">
        <v>28790.6</v>
      </c>
      <c r="L64" s="680"/>
      <c r="M64" s="680"/>
      <c r="N64" s="576"/>
      <c r="O64" s="681"/>
      <c r="P64" s="576"/>
    </row>
    <row r="65" spans="1:16" s="67" customFormat="1" ht="28.5" customHeight="1" x14ac:dyDescent="0.25">
      <c r="A65" s="536"/>
      <c r="B65" s="536"/>
      <c r="C65" s="722"/>
      <c r="D65" s="646" t="s">
        <v>448</v>
      </c>
      <c r="E65" s="88">
        <v>100</v>
      </c>
      <c r="F65" s="570" t="s">
        <v>92</v>
      </c>
      <c r="G65" s="577">
        <v>43.4</v>
      </c>
      <c r="H65" s="572">
        <v>40.450000000000003</v>
      </c>
      <c r="I65" s="572">
        <v>8919.6</v>
      </c>
      <c r="J65" s="674">
        <v>1162.8</v>
      </c>
      <c r="K65" s="674">
        <v>7756.8</v>
      </c>
      <c r="L65" s="680"/>
      <c r="M65" s="680"/>
      <c r="N65" s="576"/>
      <c r="O65" s="681"/>
      <c r="P65" s="576"/>
    </row>
    <row r="66" spans="1:16" s="67" customFormat="1" ht="30" customHeight="1" x14ac:dyDescent="0.25">
      <c r="A66" s="536"/>
      <c r="B66" s="536"/>
      <c r="C66" s="722"/>
      <c r="D66" s="646" t="s">
        <v>449</v>
      </c>
      <c r="E66" s="88">
        <v>100</v>
      </c>
      <c r="F66" s="570" t="s">
        <v>92</v>
      </c>
      <c r="G66" s="577">
        <v>48.4</v>
      </c>
      <c r="H66" s="572">
        <v>38.68</v>
      </c>
      <c r="I66" s="572">
        <v>8528.7000000000007</v>
      </c>
      <c r="J66" s="674">
        <v>751.1</v>
      </c>
      <c r="K66" s="674">
        <v>7777.6</v>
      </c>
      <c r="L66" s="680"/>
      <c r="M66" s="680"/>
      <c r="N66" s="576"/>
      <c r="O66" s="681"/>
      <c r="P66" s="576"/>
    </row>
    <row r="67" spans="1:16" s="67" customFormat="1" ht="30" customHeight="1" x14ac:dyDescent="0.25">
      <c r="A67" s="536"/>
      <c r="B67" s="536"/>
      <c r="C67" s="722"/>
      <c r="D67" s="646" t="s">
        <v>750</v>
      </c>
      <c r="E67" s="88">
        <v>100</v>
      </c>
      <c r="F67" s="570" t="s">
        <v>92</v>
      </c>
      <c r="G67" s="577">
        <v>53.7</v>
      </c>
      <c r="H67" s="572">
        <v>55.57</v>
      </c>
      <c r="I67" s="572">
        <v>85487.6</v>
      </c>
      <c r="J67" s="674">
        <v>9517</v>
      </c>
      <c r="K67" s="674">
        <v>75970.600000000006</v>
      </c>
      <c r="L67" s="680"/>
      <c r="M67" s="680"/>
      <c r="N67" s="576"/>
      <c r="O67" s="681"/>
      <c r="P67" s="576"/>
    </row>
    <row r="68" spans="1:16" s="67" customFormat="1" ht="30" customHeight="1" x14ac:dyDescent="0.25">
      <c r="A68" s="536"/>
      <c r="B68" s="536"/>
      <c r="C68" s="722"/>
      <c r="D68" s="646" t="s">
        <v>450</v>
      </c>
      <c r="E68" s="88">
        <v>100</v>
      </c>
      <c r="F68" s="570" t="s">
        <v>92</v>
      </c>
      <c r="G68" s="577">
        <v>46.3</v>
      </c>
      <c r="H68" s="572">
        <v>44.43</v>
      </c>
      <c r="I68" s="572">
        <v>68338.100000000006</v>
      </c>
      <c r="J68" s="674">
        <v>8402.7999999999993</v>
      </c>
      <c r="K68" s="674">
        <v>59935.3</v>
      </c>
      <c r="L68" s="680"/>
      <c r="M68" s="680"/>
      <c r="N68" s="576"/>
      <c r="O68" s="681"/>
      <c r="P68" s="576"/>
    </row>
    <row r="69" spans="1:16" s="342" customFormat="1" ht="30" customHeight="1" x14ac:dyDescent="0.25">
      <c r="A69" s="536"/>
      <c r="B69" s="536"/>
      <c r="C69" s="722"/>
      <c r="D69" s="646" t="s">
        <v>1440</v>
      </c>
      <c r="E69" s="88">
        <v>100</v>
      </c>
      <c r="F69" s="623" t="s">
        <v>1441</v>
      </c>
      <c r="G69" s="577">
        <v>8.1999999999999993</v>
      </c>
      <c r="H69" s="572">
        <v>20.87</v>
      </c>
      <c r="I69" s="572">
        <v>4601.1000000000004</v>
      </c>
      <c r="J69" s="674">
        <v>0</v>
      </c>
      <c r="K69" s="674">
        <v>4601.1000000000004</v>
      </c>
      <c r="L69" s="680"/>
      <c r="M69" s="680"/>
      <c r="N69" s="576"/>
      <c r="O69" s="681"/>
      <c r="P69" s="576"/>
    </row>
    <row r="70" spans="1:16" s="560" customFormat="1" ht="30" customHeight="1" x14ac:dyDescent="0.25">
      <c r="A70" s="561"/>
      <c r="B70" s="561"/>
      <c r="C70" s="722"/>
      <c r="D70" s="646" t="s">
        <v>1493</v>
      </c>
      <c r="E70" s="88">
        <v>100</v>
      </c>
      <c r="F70" s="570" t="s">
        <v>92</v>
      </c>
      <c r="G70" s="577">
        <v>3</v>
      </c>
      <c r="H70" s="572">
        <v>22.32</v>
      </c>
      <c r="I70" s="572">
        <v>46600.399999999994</v>
      </c>
      <c r="J70" s="674">
        <v>14999.8</v>
      </c>
      <c r="K70" s="674">
        <v>31600.6</v>
      </c>
      <c r="L70" s="680"/>
      <c r="M70" s="680"/>
      <c r="N70" s="576"/>
      <c r="O70" s="681"/>
      <c r="P70" s="576"/>
    </row>
    <row r="71" spans="1:16" s="67" customFormat="1" ht="17.25" customHeight="1" x14ac:dyDescent="0.25">
      <c r="A71" s="536"/>
      <c r="B71" s="536"/>
      <c r="C71" s="722"/>
      <c r="D71" s="646" t="s">
        <v>720</v>
      </c>
      <c r="E71" s="31">
        <v>100</v>
      </c>
      <c r="F71" s="558" t="s">
        <v>83</v>
      </c>
      <c r="G71" s="575">
        <v>0.25851757533665159</v>
      </c>
      <c r="H71" s="575">
        <v>0.53311838072023154</v>
      </c>
      <c r="I71" s="572">
        <v>12672</v>
      </c>
      <c r="J71" s="673">
        <v>6536</v>
      </c>
      <c r="K71" s="579">
        <v>6136</v>
      </c>
      <c r="L71" s="680"/>
      <c r="M71" s="680"/>
      <c r="N71" s="576"/>
      <c r="O71" s="681"/>
      <c r="P71" s="576"/>
    </row>
    <row r="72" spans="1:16" s="342" customFormat="1" ht="14.25" customHeight="1" x14ac:dyDescent="0.25">
      <c r="A72" s="536"/>
      <c r="B72" s="536"/>
      <c r="C72" s="722"/>
      <c r="D72" s="646" t="s">
        <v>721</v>
      </c>
      <c r="E72" s="31">
        <v>100</v>
      </c>
      <c r="F72" s="558" t="s">
        <v>83</v>
      </c>
      <c r="G72" s="575">
        <v>0.96461781842034178</v>
      </c>
      <c r="H72" s="575">
        <v>0.87136583818477231</v>
      </c>
      <c r="I72" s="572">
        <v>20712</v>
      </c>
      <c r="J72" s="673">
        <v>12218</v>
      </c>
      <c r="K72" s="579">
        <v>8494</v>
      </c>
      <c r="L72" s="680"/>
      <c r="M72" s="680"/>
      <c r="N72" s="576"/>
      <c r="O72" s="681"/>
      <c r="P72" s="576"/>
    </row>
    <row r="73" spans="1:16" s="342" customFormat="1" ht="14.25" customHeight="1" x14ac:dyDescent="0.25">
      <c r="A73" s="536"/>
      <c r="B73" s="536"/>
      <c r="C73" s="722"/>
      <c r="D73" s="646" t="s">
        <v>820</v>
      </c>
      <c r="E73" s="31">
        <v>100</v>
      </c>
      <c r="F73" s="558" t="s">
        <v>83</v>
      </c>
      <c r="G73" s="575">
        <v>0.90288227804144006</v>
      </c>
      <c r="H73" s="575">
        <v>0.93384064842542447</v>
      </c>
      <c r="I73" s="572">
        <v>22197</v>
      </c>
      <c r="J73" s="673">
        <v>12967</v>
      </c>
      <c r="K73" s="579">
        <v>9230</v>
      </c>
      <c r="L73" s="680"/>
      <c r="M73" s="680"/>
      <c r="N73" s="576"/>
      <c r="O73" s="681"/>
      <c r="P73" s="576"/>
    </row>
    <row r="74" spans="1:16" s="342" customFormat="1" ht="16.5" customHeight="1" x14ac:dyDescent="0.25">
      <c r="A74" s="536"/>
      <c r="B74" s="536"/>
      <c r="C74" s="722"/>
      <c r="D74" s="646" t="s">
        <v>723</v>
      </c>
      <c r="E74" s="31">
        <v>100</v>
      </c>
      <c r="F74" s="558" t="s">
        <v>83</v>
      </c>
      <c r="G74" s="575">
        <v>1.0958058417255083</v>
      </c>
      <c r="H74" s="575">
        <v>0.92096705116371436</v>
      </c>
      <c r="I74" s="572">
        <v>21891</v>
      </c>
      <c r="J74" s="673">
        <v>13505</v>
      </c>
      <c r="K74" s="579">
        <v>8386</v>
      </c>
      <c r="L74" s="680"/>
      <c r="M74" s="680"/>
      <c r="N74" s="576"/>
      <c r="O74" s="681"/>
      <c r="P74" s="576"/>
    </row>
    <row r="75" spans="1:16" s="342" customFormat="1" ht="15" customHeight="1" x14ac:dyDescent="0.25">
      <c r="A75" s="536"/>
      <c r="B75" s="536"/>
      <c r="C75" s="722"/>
      <c r="D75" s="646" t="s">
        <v>819</v>
      </c>
      <c r="E75" s="31">
        <v>100</v>
      </c>
      <c r="F75" s="558" t="s">
        <v>83</v>
      </c>
      <c r="G75" s="575">
        <v>0.32797005826291625</v>
      </c>
      <c r="H75" s="575">
        <v>0.43240141390802866</v>
      </c>
      <c r="I75" s="572">
        <v>10278</v>
      </c>
      <c r="J75" s="673">
        <v>5266</v>
      </c>
      <c r="K75" s="579">
        <v>5012</v>
      </c>
      <c r="L75" s="680"/>
      <c r="M75" s="680"/>
      <c r="N75" s="576"/>
      <c r="O75" s="681"/>
      <c r="P75" s="576"/>
    </row>
    <row r="76" spans="1:16" s="560" customFormat="1" ht="15" customHeight="1" x14ac:dyDescent="0.25">
      <c r="A76" s="561"/>
      <c r="B76" s="561"/>
      <c r="C76" s="722"/>
      <c r="D76" s="646" t="s">
        <v>724</v>
      </c>
      <c r="E76" s="31">
        <v>100</v>
      </c>
      <c r="F76" s="558" t="s">
        <v>83</v>
      </c>
      <c r="G76" s="575">
        <v>0.49774279430489637</v>
      </c>
      <c r="H76" s="575">
        <v>0.52655537035151656</v>
      </c>
      <c r="I76" s="572">
        <v>12516</v>
      </c>
      <c r="J76" s="673">
        <v>7211</v>
      </c>
      <c r="K76" s="579">
        <v>5305</v>
      </c>
      <c r="L76" s="680"/>
      <c r="M76" s="680"/>
      <c r="N76" s="576"/>
      <c r="O76" s="681"/>
      <c r="P76" s="576"/>
    </row>
    <row r="77" spans="1:16" s="342" customFormat="1" ht="14.25" customHeight="1" x14ac:dyDescent="0.25">
      <c r="A77" s="536"/>
      <c r="B77" s="536"/>
      <c r="C77" s="722"/>
      <c r="D77" s="646" t="s">
        <v>821</v>
      </c>
      <c r="E77" s="31">
        <v>100</v>
      </c>
      <c r="F77" s="558" t="s">
        <v>83</v>
      </c>
      <c r="G77" s="575">
        <v>1.2655785777674886</v>
      </c>
      <c r="H77" s="575">
        <v>1.1970762630218961</v>
      </c>
      <c r="I77" s="572">
        <v>28454</v>
      </c>
      <c r="J77" s="673">
        <v>16391</v>
      </c>
      <c r="K77" s="579">
        <v>12063</v>
      </c>
      <c r="L77" s="680"/>
      <c r="M77" s="680"/>
      <c r="N77" s="576"/>
      <c r="O77" s="681"/>
      <c r="P77" s="576"/>
    </row>
    <row r="78" spans="1:16" s="342" customFormat="1" ht="14.25" customHeight="1" x14ac:dyDescent="0.25">
      <c r="A78" s="536"/>
      <c r="B78" s="536"/>
      <c r="C78" s="722"/>
      <c r="D78" s="646" t="s">
        <v>822</v>
      </c>
      <c r="E78" s="31">
        <v>100</v>
      </c>
      <c r="F78" s="558" t="s">
        <v>83</v>
      </c>
      <c r="G78" s="575">
        <v>0</v>
      </c>
      <c r="H78" s="575">
        <v>0</v>
      </c>
      <c r="I78" s="572">
        <v>0</v>
      </c>
      <c r="J78" s="673">
        <v>0</v>
      </c>
      <c r="K78" s="579">
        <v>0</v>
      </c>
      <c r="L78" s="680"/>
      <c r="M78" s="680"/>
      <c r="N78" s="576"/>
      <c r="O78" s="681"/>
      <c r="P78" s="576"/>
    </row>
    <row r="79" spans="1:16" s="342" customFormat="1" ht="15" customHeight="1" x14ac:dyDescent="0.25">
      <c r="A79" s="536"/>
      <c r="B79" s="536"/>
      <c r="C79" s="722"/>
      <c r="D79" s="646" t="s">
        <v>818</v>
      </c>
      <c r="E79" s="31">
        <v>100</v>
      </c>
      <c r="F79" s="558" t="s">
        <v>83</v>
      </c>
      <c r="G79" s="575">
        <v>0.40128101246286219</v>
      </c>
      <c r="H79" s="575">
        <v>0.42192583966565672</v>
      </c>
      <c r="I79" s="572">
        <v>10029</v>
      </c>
      <c r="J79" s="673">
        <v>5589</v>
      </c>
      <c r="K79" s="579">
        <v>4440</v>
      </c>
      <c r="L79" s="680"/>
      <c r="M79" s="680"/>
      <c r="N79" s="576"/>
      <c r="O79" s="681"/>
      <c r="P79" s="576"/>
    </row>
    <row r="80" spans="1:16" s="67" customFormat="1" ht="16.5" customHeight="1" x14ac:dyDescent="0.25">
      <c r="A80" s="536"/>
      <c r="B80" s="536"/>
      <c r="C80" s="722"/>
      <c r="D80" s="630" t="s">
        <v>725</v>
      </c>
      <c r="E80" s="31">
        <v>100</v>
      </c>
      <c r="F80" s="558" t="s">
        <v>83</v>
      </c>
      <c r="G80" s="575">
        <v>1.1421074970096847</v>
      </c>
      <c r="H80" s="575">
        <v>1.0320333804804291</v>
      </c>
      <c r="I80" s="572">
        <v>24531</v>
      </c>
      <c r="J80" s="673">
        <v>14619</v>
      </c>
      <c r="K80" s="579">
        <v>9912</v>
      </c>
      <c r="L80" s="680"/>
      <c r="M80" s="680"/>
      <c r="N80" s="576"/>
      <c r="O80" s="681"/>
      <c r="P80" s="576"/>
    </row>
    <row r="81" spans="1:16" s="342" customFormat="1" ht="16.5" customHeight="1" x14ac:dyDescent="0.25">
      <c r="A81" s="536"/>
      <c r="B81" s="536"/>
      <c r="C81" s="722"/>
      <c r="D81" s="630" t="s">
        <v>831</v>
      </c>
      <c r="E81" s="31">
        <v>100</v>
      </c>
      <c r="F81" s="558" t="s">
        <v>83</v>
      </c>
      <c r="G81" s="575">
        <v>0.38198865609445537</v>
      </c>
      <c r="H81" s="575">
        <v>0.48599933191920097</v>
      </c>
      <c r="I81" s="572">
        <v>11552</v>
      </c>
      <c r="J81" s="673">
        <v>5755</v>
      </c>
      <c r="K81" s="579">
        <v>5797</v>
      </c>
      <c r="L81" s="511">
        <v>5810</v>
      </c>
      <c r="M81" s="680"/>
      <c r="N81" s="576"/>
      <c r="O81" s="681"/>
      <c r="P81" s="576"/>
    </row>
    <row r="82" spans="1:16" s="342" customFormat="1" ht="16.5" customHeight="1" x14ac:dyDescent="0.25">
      <c r="A82" s="536"/>
      <c r="B82" s="536"/>
      <c r="C82" s="722"/>
      <c r="D82" s="630" t="s">
        <v>726</v>
      </c>
      <c r="E82" s="31">
        <v>100</v>
      </c>
      <c r="F82" s="558" t="s">
        <v>83</v>
      </c>
      <c r="G82" s="575">
        <v>0.33568700081027897</v>
      </c>
      <c r="H82" s="575">
        <v>0.51927716013492875</v>
      </c>
      <c r="I82" s="572">
        <v>12343</v>
      </c>
      <c r="J82" s="673">
        <v>6876</v>
      </c>
      <c r="K82" s="579">
        <v>5467</v>
      </c>
      <c r="L82" s="511">
        <v>4580</v>
      </c>
      <c r="M82" s="680"/>
      <c r="N82" s="576"/>
      <c r="O82" s="681"/>
      <c r="P82" s="576"/>
    </row>
    <row r="83" spans="1:16" s="67" customFormat="1" ht="16.5" customHeight="1" x14ac:dyDescent="0.25">
      <c r="A83" s="536"/>
      <c r="B83" s="536"/>
      <c r="C83" s="722"/>
      <c r="D83" s="630" t="s">
        <v>727</v>
      </c>
      <c r="E83" s="31">
        <v>100</v>
      </c>
      <c r="F83" s="558" t="s">
        <v>83</v>
      </c>
      <c r="G83" s="575">
        <v>0.75240189836786664</v>
      </c>
      <c r="H83" s="575">
        <v>0.77998853997420226</v>
      </c>
      <c r="I83" s="572">
        <v>18540</v>
      </c>
      <c r="J83" s="673">
        <v>10761</v>
      </c>
      <c r="K83" s="579">
        <v>7779</v>
      </c>
      <c r="L83" s="511">
        <v>8823</v>
      </c>
      <c r="M83" s="680"/>
      <c r="N83" s="576"/>
      <c r="O83" s="681"/>
      <c r="P83" s="576"/>
    </row>
    <row r="84" spans="1:16" s="342" customFormat="1" ht="15.75" customHeight="1" x14ac:dyDescent="0.25">
      <c r="A84" s="536"/>
      <c r="B84" s="536"/>
      <c r="C84" s="722"/>
      <c r="D84" s="630" t="s">
        <v>823</v>
      </c>
      <c r="E84" s="31">
        <v>100</v>
      </c>
      <c r="F84" s="558" t="s">
        <v>83</v>
      </c>
      <c r="G84" s="575">
        <v>0.99934405988347419</v>
      </c>
      <c r="H84" s="575">
        <v>0.981759038232901</v>
      </c>
      <c r="I84" s="572">
        <v>23336</v>
      </c>
      <c r="J84" s="673">
        <v>13695</v>
      </c>
      <c r="K84" s="579">
        <v>9641</v>
      </c>
      <c r="L84" s="511">
        <v>10368</v>
      </c>
      <c r="M84" s="680"/>
      <c r="N84" s="576"/>
      <c r="O84" s="681"/>
      <c r="P84" s="576"/>
    </row>
    <row r="85" spans="1:16" s="342" customFormat="1" ht="15.75" customHeight="1" x14ac:dyDescent="0.25">
      <c r="A85" s="536"/>
      <c r="B85" s="536"/>
      <c r="C85" s="722"/>
      <c r="D85" s="630" t="s">
        <v>730</v>
      </c>
      <c r="E85" s="31">
        <v>100</v>
      </c>
      <c r="F85" s="558" t="s">
        <v>83</v>
      </c>
      <c r="G85" s="575">
        <v>0.50160126557857776</v>
      </c>
      <c r="H85" s="575">
        <v>0.50253306957884825</v>
      </c>
      <c r="I85" s="572">
        <v>11945</v>
      </c>
      <c r="J85" s="673">
        <v>6740</v>
      </c>
      <c r="K85" s="579">
        <v>5205</v>
      </c>
      <c r="L85" s="511">
        <v>4684</v>
      </c>
      <c r="M85" s="680"/>
      <c r="N85" s="576"/>
      <c r="O85" s="681"/>
      <c r="P85" s="576"/>
    </row>
    <row r="86" spans="1:16" s="342" customFormat="1" ht="14.25" customHeight="1" x14ac:dyDescent="0.25">
      <c r="A86" s="536"/>
      <c r="B86" s="536"/>
      <c r="C86" s="722"/>
      <c r="D86" s="630" t="s">
        <v>824</v>
      </c>
      <c r="E86" s="31">
        <v>100</v>
      </c>
      <c r="F86" s="558" t="s">
        <v>83</v>
      </c>
      <c r="G86" s="575">
        <v>0.74854342709418531</v>
      </c>
      <c r="H86" s="575">
        <v>1.055634975460231</v>
      </c>
      <c r="I86" s="572">
        <v>25092</v>
      </c>
      <c r="J86" s="673">
        <v>11442</v>
      </c>
      <c r="K86" s="579">
        <v>13650</v>
      </c>
      <c r="L86" s="511">
        <v>9819</v>
      </c>
      <c r="M86" s="680"/>
      <c r="N86" s="576"/>
      <c r="O86" s="681"/>
      <c r="P86" s="576"/>
    </row>
    <row r="87" spans="1:16" s="342" customFormat="1" ht="15.75" customHeight="1" x14ac:dyDescent="0.25">
      <c r="A87" s="536"/>
      <c r="B87" s="536"/>
      <c r="C87" s="722"/>
      <c r="D87" s="630" t="s">
        <v>829</v>
      </c>
      <c r="E87" s="31">
        <v>100</v>
      </c>
      <c r="F87" s="558" t="s">
        <v>83</v>
      </c>
      <c r="G87" s="575">
        <v>1.543388509472547</v>
      </c>
      <c r="H87" s="575">
        <v>1.4587552661847623</v>
      </c>
      <c r="I87" s="572">
        <v>34674</v>
      </c>
      <c r="J87" s="673">
        <v>20995</v>
      </c>
      <c r="K87" s="579">
        <v>13679</v>
      </c>
      <c r="L87" s="511">
        <v>12057</v>
      </c>
      <c r="M87" s="680"/>
      <c r="N87" s="576"/>
      <c r="O87" s="681"/>
      <c r="P87" s="576"/>
    </row>
    <row r="88" spans="1:16" s="342" customFormat="1" ht="16.5" customHeight="1" x14ac:dyDescent="0.25">
      <c r="A88" s="536"/>
      <c r="B88" s="536"/>
      <c r="C88" s="722"/>
      <c r="D88" s="630" t="s">
        <v>830</v>
      </c>
      <c r="E88" s="31">
        <v>100</v>
      </c>
      <c r="F88" s="558" t="s">
        <v>83</v>
      </c>
      <c r="G88" s="575">
        <v>1.1382490257360034</v>
      </c>
      <c r="H88" s="575">
        <v>1.0317388864254227</v>
      </c>
      <c r="I88" s="572">
        <v>24524</v>
      </c>
      <c r="J88" s="673">
        <v>14641</v>
      </c>
      <c r="K88" s="579">
        <v>9883</v>
      </c>
      <c r="L88" s="511">
        <v>9002</v>
      </c>
      <c r="M88" s="680"/>
      <c r="N88" s="576"/>
      <c r="O88" s="681"/>
      <c r="P88" s="576"/>
    </row>
    <row r="89" spans="1:16" s="342" customFormat="1" ht="15" customHeight="1" x14ac:dyDescent="0.25">
      <c r="A89" s="536"/>
      <c r="B89" s="536"/>
      <c r="C89" s="722"/>
      <c r="D89" s="630" t="s">
        <v>825</v>
      </c>
      <c r="E89" s="31">
        <v>100</v>
      </c>
      <c r="F89" s="558" t="s">
        <v>83</v>
      </c>
      <c r="G89" s="575">
        <v>0.81799591002045002</v>
      </c>
      <c r="H89" s="575">
        <v>0.79959342992177385</v>
      </c>
      <c r="I89" s="572">
        <v>19006</v>
      </c>
      <c r="J89" s="673">
        <v>11007</v>
      </c>
      <c r="K89" s="579">
        <v>7999</v>
      </c>
      <c r="L89" s="511">
        <v>7161</v>
      </c>
      <c r="M89" s="680"/>
      <c r="N89" s="576"/>
      <c r="O89" s="681"/>
      <c r="P89" s="576"/>
    </row>
    <row r="90" spans="1:16" s="342" customFormat="1" ht="16.5" customHeight="1" x14ac:dyDescent="0.25">
      <c r="A90" s="536"/>
      <c r="B90" s="536"/>
      <c r="C90" s="722"/>
      <c r="D90" s="630" t="s">
        <v>826</v>
      </c>
      <c r="E90" s="31">
        <v>100</v>
      </c>
      <c r="F90" s="558" t="s">
        <v>83</v>
      </c>
      <c r="G90" s="575">
        <v>0.57877069105220513</v>
      </c>
      <c r="H90" s="575">
        <v>0.65251468473569996</v>
      </c>
      <c r="I90" s="572">
        <v>15510</v>
      </c>
      <c r="J90" s="673">
        <v>8414</v>
      </c>
      <c r="K90" s="579">
        <v>7096</v>
      </c>
      <c r="L90" s="511">
        <v>8075</v>
      </c>
      <c r="M90" s="680"/>
      <c r="N90" s="576"/>
      <c r="O90" s="681"/>
      <c r="P90" s="576"/>
    </row>
    <row r="91" spans="1:16" s="67" customFormat="1" ht="15.75" customHeight="1" x14ac:dyDescent="0.25">
      <c r="A91" s="536"/>
      <c r="B91" s="536"/>
      <c r="C91" s="722"/>
      <c r="D91" s="646" t="s">
        <v>827</v>
      </c>
      <c r="E91" s="88">
        <v>100</v>
      </c>
      <c r="F91" s="557" t="s">
        <v>83</v>
      </c>
      <c r="G91" s="575">
        <v>1.5240961531041401</v>
      </c>
      <c r="H91" s="575">
        <v>1.2725929528414048</v>
      </c>
      <c r="I91" s="572">
        <v>30249</v>
      </c>
      <c r="J91" s="673">
        <v>18036</v>
      </c>
      <c r="K91" s="579">
        <v>12213</v>
      </c>
      <c r="L91" s="511">
        <v>10755</v>
      </c>
      <c r="M91" s="680"/>
      <c r="N91" s="576"/>
      <c r="O91" s="681"/>
      <c r="P91" s="576"/>
    </row>
    <row r="92" spans="1:16" s="67" customFormat="1" ht="15.75" customHeight="1" x14ac:dyDescent="0.25">
      <c r="A92" s="536"/>
      <c r="B92" s="536"/>
      <c r="C92" s="722"/>
      <c r="D92" s="646" t="s">
        <v>828</v>
      </c>
      <c r="E92" s="88">
        <v>100</v>
      </c>
      <c r="F92" s="557" t="s">
        <v>83</v>
      </c>
      <c r="G92" s="575">
        <v>1.1382490257360034</v>
      </c>
      <c r="H92" s="575">
        <v>1.0315706041082762</v>
      </c>
      <c r="I92" s="572">
        <v>24520</v>
      </c>
      <c r="J92" s="673">
        <v>13864</v>
      </c>
      <c r="K92" s="579">
        <v>10656</v>
      </c>
      <c r="L92" s="511">
        <v>9286</v>
      </c>
      <c r="M92" s="680"/>
      <c r="N92" s="576"/>
      <c r="O92" s="681"/>
      <c r="P92" s="576"/>
    </row>
    <row r="93" spans="1:16" s="342" customFormat="1" ht="15.75" customHeight="1" x14ac:dyDescent="0.25">
      <c r="A93" s="536"/>
      <c r="B93" s="536"/>
      <c r="C93" s="722"/>
      <c r="D93" s="646" t="s">
        <v>843</v>
      </c>
      <c r="E93" s="88">
        <v>100</v>
      </c>
      <c r="F93" s="557" t="s">
        <v>83</v>
      </c>
      <c r="G93" s="575">
        <v>1.4970868541883706</v>
      </c>
      <c r="H93" s="575">
        <v>1.3608570281847638</v>
      </c>
      <c r="I93" s="572">
        <v>32347</v>
      </c>
      <c r="J93" s="673">
        <v>20077</v>
      </c>
      <c r="K93" s="579">
        <v>12270</v>
      </c>
      <c r="L93" s="680"/>
      <c r="M93" s="680"/>
      <c r="N93" s="576"/>
      <c r="O93" s="681"/>
      <c r="P93" s="576"/>
    </row>
    <row r="94" spans="1:16" s="342" customFormat="1" ht="15.75" customHeight="1" x14ac:dyDescent="0.25">
      <c r="A94" s="536"/>
      <c r="B94" s="536"/>
      <c r="C94" s="722"/>
      <c r="D94" s="646" t="s">
        <v>844</v>
      </c>
      <c r="E94" s="88">
        <v>100</v>
      </c>
      <c r="F94" s="557" t="s">
        <v>83</v>
      </c>
      <c r="G94" s="575">
        <v>0.99162711733611142</v>
      </c>
      <c r="H94" s="575">
        <v>0.97881409768283667</v>
      </c>
      <c r="I94" s="572">
        <v>23266</v>
      </c>
      <c r="J94" s="673">
        <v>13930</v>
      </c>
      <c r="K94" s="579">
        <v>9336</v>
      </c>
      <c r="L94" s="680"/>
      <c r="M94" s="680"/>
      <c r="N94" s="576"/>
      <c r="O94" s="681"/>
      <c r="P94" s="576"/>
    </row>
    <row r="95" spans="1:16" s="342" customFormat="1" ht="15.75" customHeight="1" x14ac:dyDescent="0.25">
      <c r="A95" s="536"/>
      <c r="B95" s="536"/>
      <c r="C95" s="722"/>
      <c r="D95" s="646" t="s">
        <v>845</v>
      </c>
      <c r="E95" s="88">
        <v>100</v>
      </c>
      <c r="F95" s="557" t="s">
        <v>83</v>
      </c>
      <c r="G95" s="575">
        <v>1.0340703013466064</v>
      </c>
      <c r="H95" s="575">
        <v>0.97073654645980278</v>
      </c>
      <c r="I95" s="572">
        <v>23074</v>
      </c>
      <c r="J95" s="673">
        <v>13796</v>
      </c>
      <c r="K95" s="579">
        <v>9278</v>
      </c>
      <c r="L95" s="680"/>
      <c r="M95" s="680"/>
      <c r="N95" s="576"/>
      <c r="O95" s="681"/>
      <c r="P95" s="576"/>
    </row>
    <row r="96" spans="1:16" s="342" customFormat="1" ht="15.75" customHeight="1" x14ac:dyDescent="0.25">
      <c r="A96" s="536"/>
      <c r="B96" s="536"/>
      <c r="C96" s="722"/>
      <c r="D96" s="646" t="s">
        <v>846</v>
      </c>
      <c r="E96" s="88">
        <v>100</v>
      </c>
      <c r="F96" s="557" t="s">
        <v>83</v>
      </c>
      <c r="G96" s="575">
        <v>1.4893699116410077</v>
      </c>
      <c r="H96" s="575">
        <v>1.5207673000532613</v>
      </c>
      <c r="I96" s="572">
        <v>36148</v>
      </c>
      <c r="J96" s="673">
        <v>20861</v>
      </c>
      <c r="K96" s="579">
        <v>15287</v>
      </c>
      <c r="L96" s="680"/>
      <c r="M96" s="680"/>
      <c r="N96" s="576"/>
      <c r="O96" s="681"/>
      <c r="P96" s="576"/>
    </row>
    <row r="97" spans="1:16" s="342" customFormat="1" ht="15.75" customHeight="1" x14ac:dyDescent="0.25">
      <c r="A97" s="536"/>
      <c r="B97" s="536"/>
      <c r="C97" s="722"/>
      <c r="D97" s="646" t="s">
        <v>847</v>
      </c>
      <c r="E97" s="88">
        <v>100</v>
      </c>
      <c r="F97" s="557" t="s">
        <v>83</v>
      </c>
      <c r="G97" s="575">
        <v>0.95690087587297912</v>
      </c>
      <c r="H97" s="575">
        <v>0.94738737495572067</v>
      </c>
      <c r="I97" s="572">
        <v>22519</v>
      </c>
      <c r="J97" s="673">
        <v>12977</v>
      </c>
      <c r="K97" s="579">
        <v>9542</v>
      </c>
      <c r="L97" s="680"/>
      <c r="M97" s="680"/>
      <c r="N97" s="576"/>
      <c r="O97" s="681"/>
      <c r="P97" s="576"/>
    </row>
    <row r="98" spans="1:16" s="342" customFormat="1" ht="15.75" customHeight="1" x14ac:dyDescent="0.25">
      <c r="A98" s="536"/>
      <c r="B98" s="536"/>
      <c r="C98" s="722"/>
      <c r="D98" s="646" t="s">
        <v>848</v>
      </c>
      <c r="E98" s="88">
        <v>100</v>
      </c>
      <c r="F98" s="557" t="s">
        <v>83</v>
      </c>
      <c r="G98" s="575">
        <v>0.77941119728363617</v>
      </c>
      <c r="H98" s="575">
        <v>0.80110797077609286</v>
      </c>
      <c r="I98" s="572">
        <v>19042</v>
      </c>
      <c r="J98" s="673">
        <v>10696</v>
      </c>
      <c r="K98" s="579">
        <v>8346</v>
      </c>
      <c r="L98" s="680"/>
      <c r="M98" s="680"/>
      <c r="N98" s="576"/>
      <c r="O98" s="681"/>
      <c r="P98" s="576"/>
    </row>
    <row r="99" spans="1:16" s="342" customFormat="1" ht="15.75" customHeight="1" x14ac:dyDescent="0.25">
      <c r="A99" s="536"/>
      <c r="B99" s="536"/>
      <c r="C99" s="722"/>
      <c r="D99" s="646" t="s">
        <v>849</v>
      </c>
      <c r="E99" s="88">
        <v>100</v>
      </c>
      <c r="F99" s="557" t="s">
        <v>83</v>
      </c>
      <c r="G99" s="575">
        <v>0.69838330053632747</v>
      </c>
      <c r="H99" s="575">
        <v>0.61031789371120559</v>
      </c>
      <c r="I99" s="572">
        <v>14507</v>
      </c>
      <c r="J99" s="673">
        <v>8229</v>
      </c>
      <c r="K99" s="579">
        <v>6278</v>
      </c>
      <c r="L99" s="680"/>
      <c r="M99" s="680"/>
      <c r="N99" s="576"/>
      <c r="O99" s="681"/>
      <c r="P99" s="576"/>
    </row>
    <row r="100" spans="1:16" s="342" customFormat="1" ht="15.75" customHeight="1" x14ac:dyDescent="0.25">
      <c r="A100" s="536"/>
      <c r="B100" s="536"/>
      <c r="C100" s="722"/>
      <c r="D100" s="646" t="s">
        <v>850</v>
      </c>
      <c r="E100" s="88">
        <v>100</v>
      </c>
      <c r="F100" s="557" t="s">
        <v>83</v>
      </c>
      <c r="G100" s="575">
        <v>1.2231353937569935</v>
      </c>
      <c r="H100" s="575">
        <v>1.0814663111422247</v>
      </c>
      <c r="I100" s="572">
        <v>25706</v>
      </c>
      <c r="J100" s="673">
        <v>15783</v>
      </c>
      <c r="K100" s="579">
        <v>9923</v>
      </c>
      <c r="L100" s="680"/>
      <c r="M100" s="680"/>
      <c r="N100" s="576"/>
      <c r="O100" s="681"/>
      <c r="P100" s="576"/>
    </row>
    <row r="101" spans="1:16" s="560" customFormat="1" ht="15.75" customHeight="1" x14ac:dyDescent="0.25">
      <c r="A101" s="561"/>
      <c r="B101" s="561"/>
      <c r="C101" s="722"/>
      <c r="D101" s="646" t="s">
        <v>1490</v>
      </c>
      <c r="E101" s="88">
        <v>100</v>
      </c>
      <c r="F101" s="557" t="s">
        <v>83</v>
      </c>
      <c r="G101" s="575">
        <v>1.1652583246517729</v>
      </c>
      <c r="H101" s="575">
        <v>0.84406203222774667</v>
      </c>
      <c r="I101" s="572">
        <v>20063</v>
      </c>
      <c r="J101" s="673">
        <v>8937</v>
      </c>
      <c r="K101" s="579">
        <v>11126</v>
      </c>
      <c r="L101" s="680"/>
      <c r="M101" s="680"/>
      <c r="N101" s="576"/>
      <c r="O101" s="681"/>
      <c r="P101" s="576"/>
    </row>
    <row r="102" spans="1:16" s="560" customFormat="1" ht="15.75" customHeight="1" x14ac:dyDescent="0.25">
      <c r="A102" s="561"/>
      <c r="B102" s="561"/>
      <c r="C102" s="722"/>
      <c r="D102" s="646" t="s">
        <v>1491</v>
      </c>
      <c r="E102" s="88">
        <v>100</v>
      </c>
      <c r="F102" s="557" t="s">
        <v>83</v>
      </c>
      <c r="G102" s="575"/>
      <c r="H102" s="575"/>
      <c r="I102" s="572">
        <v>327</v>
      </c>
      <c r="J102" s="673">
        <v>327</v>
      </c>
      <c r="K102" s="579">
        <v>0</v>
      </c>
      <c r="L102" s="680"/>
      <c r="M102" s="680"/>
      <c r="N102" s="576"/>
      <c r="O102" s="681"/>
      <c r="P102" s="576"/>
    </row>
    <row r="103" spans="1:16" s="342" customFormat="1" ht="15.75" customHeight="1" x14ac:dyDescent="0.25">
      <c r="A103" s="536"/>
      <c r="B103" s="536"/>
      <c r="C103" s="722"/>
      <c r="D103" s="646" t="s">
        <v>851</v>
      </c>
      <c r="E103" s="88">
        <v>100</v>
      </c>
      <c r="F103" s="557" t="s">
        <v>83</v>
      </c>
      <c r="G103" s="575">
        <v>1.3581818883358414</v>
      </c>
      <c r="H103" s="575">
        <v>1.2381792189849379</v>
      </c>
      <c r="I103" s="572">
        <v>29431</v>
      </c>
      <c r="J103" s="673">
        <v>16875</v>
      </c>
      <c r="K103" s="579">
        <v>12556</v>
      </c>
      <c r="L103" s="680"/>
      <c r="M103" s="680"/>
      <c r="N103" s="576"/>
      <c r="O103" s="681"/>
      <c r="P103" s="576"/>
    </row>
    <row r="104" spans="1:16" s="342" customFormat="1" ht="15.75" customHeight="1" x14ac:dyDescent="0.25">
      <c r="A104" s="536"/>
      <c r="B104" s="536"/>
      <c r="C104" s="722"/>
      <c r="D104" s="646" t="s">
        <v>852</v>
      </c>
      <c r="E104" s="88">
        <v>100</v>
      </c>
      <c r="F104" s="557" t="s">
        <v>83</v>
      </c>
      <c r="G104" s="575">
        <v>0.96847628969402322</v>
      </c>
      <c r="H104" s="575">
        <v>1.0737253245534839</v>
      </c>
      <c r="I104" s="572">
        <v>25522</v>
      </c>
      <c r="J104" s="673">
        <v>15400</v>
      </c>
      <c r="K104" s="579">
        <v>10122</v>
      </c>
      <c r="L104" s="680"/>
      <c r="M104" s="680"/>
      <c r="N104" s="576"/>
      <c r="O104" s="681"/>
      <c r="P104" s="576"/>
    </row>
    <row r="105" spans="1:16" s="342" customFormat="1" ht="15.75" customHeight="1" x14ac:dyDescent="0.25">
      <c r="A105" s="536"/>
      <c r="B105" s="536"/>
      <c r="C105" s="722"/>
      <c r="D105" s="646" t="s">
        <v>853</v>
      </c>
      <c r="E105" s="88">
        <v>100</v>
      </c>
      <c r="F105" s="557" t="s">
        <v>83</v>
      </c>
      <c r="G105" s="575">
        <v>0.58262916232588646</v>
      </c>
      <c r="H105" s="575">
        <v>0.79555465431025707</v>
      </c>
      <c r="I105" s="572">
        <v>18910</v>
      </c>
      <c r="J105" s="673">
        <v>9501</v>
      </c>
      <c r="K105" s="579">
        <v>9409</v>
      </c>
      <c r="L105" s="680"/>
      <c r="M105" s="680"/>
      <c r="N105" s="576"/>
      <c r="O105" s="681"/>
      <c r="P105" s="576"/>
    </row>
    <row r="106" spans="1:16" s="342" customFormat="1" ht="15.75" customHeight="1" x14ac:dyDescent="0.25">
      <c r="A106" s="536"/>
      <c r="B106" s="536"/>
      <c r="C106" s="722"/>
      <c r="D106" s="646" t="s">
        <v>864</v>
      </c>
      <c r="E106" s="88">
        <v>100</v>
      </c>
      <c r="F106" s="557" t="s">
        <v>83</v>
      </c>
      <c r="G106" s="575">
        <v>0.51317667939962186</v>
      </c>
      <c r="H106" s="575">
        <v>0.56509202097807365</v>
      </c>
      <c r="I106" s="572">
        <v>13432</v>
      </c>
      <c r="J106" s="673">
        <v>7329</v>
      </c>
      <c r="K106" s="579">
        <v>6103</v>
      </c>
      <c r="L106" s="680"/>
      <c r="M106" s="680"/>
      <c r="N106" s="576"/>
      <c r="O106" s="681"/>
      <c r="P106" s="576"/>
    </row>
    <row r="107" spans="1:16" s="342" customFormat="1" ht="15.75" customHeight="1" x14ac:dyDescent="0.25">
      <c r="A107" s="536"/>
      <c r="B107" s="536"/>
      <c r="C107" s="722"/>
      <c r="D107" s="595" t="s">
        <v>865</v>
      </c>
      <c r="E107" s="88">
        <v>100</v>
      </c>
      <c r="F107" s="557" t="s">
        <v>83</v>
      </c>
      <c r="G107" s="575">
        <v>0.50931820812594053</v>
      </c>
      <c r="H107" s="575">
        <v>0.54123800252255194</v>
      </c>
      <c r="I107" s="572">
        <v>12865</v>
      </c>
      <c r="J107" s="673">
        <v>7071</v>
      </c>
      <c r="K107" s="579">
        <v>5794</v>
      </c>
      <c r="L107" s="680"/>
      <c r="M107" s="680"/>
      <c r="N107" s="576"/>
      <c r="O107" s="681"/>
      <c r="P107" s="576"/>
    </row>
    <row r="108" spans="1:16" s="342" customFormat="1" ht="15.75" customHeight="1" x14ac:dyDescent="0.25">
      <c r="A108" s="536"/>
      <c r="B108" s="536"/>
      <c r="C108" s="722"/>
      <c r="D108" s="595" t="s">
        <v>866</v>
      </c>
      <c r="E108" s="88">
        <v>100</v>
      </c>
      <c r="F108" s="557" t="s">
        <v>83</v>
      </c>
      <c r="G108" s="575">
        <v>0.54790292086275416</v>
      </c>
      <c r="H108" s="575">
        <v>0.57792354766049714</v>
      </c>
      <c r="I108" s="572">
        <v>13737</v>
      </c>
      <c r="J108" s="673">
        <v>7382</v>
      </c>
      <c r="K108" s="579">
        <v>6355</v>
      </c>
      <c r="L108" s="680"/>
      <c r="M108" s="680"/>
      <c r="N108" s="576"/>
      <c r="O108" s="681"/>
      <c r="P108" s="576"/>
    </row>
    <row r="109" spans="1:16" s="342" customFormat="1" ht="15.75" customHeight="1" x14ac:dyDescent="0.25">
      <c r="A109" s="536"/>
      <c r="B109" s="536"/>
      <c r="C109" s="722"/>
      <c r="D109" s="595" t="s">
        <v>867</v>
      </c>
      <c r="E109" s="88">
        <v>100</v>
      </c>
      <c r="F109" s="557" t="s">
        <v>83</v>
      </c>
      <c r="G109" s="575">
        <v>0.24694216151560752</v>
      </c>
      <c r="H109" s="575">
        <v>0.86211031074171274</v>
      </c>
      <c r="I109" s="572">
        <v>20492</v>
      </c>
      <c r="J109" s="673">
        <v>11894</v>
      </c>
      <c r="K109" s="579">
        <v>8598</v>
      </c>
      <c r="L109" s="680"/>
      <c r="M109" s="680"/>
      <c r="N109" s="576"/>
      <c r="O109" s="681"/>
      <c r="P109" s="576"/>
    </row>
    <row r="110" spans="1:16" s="342" customFormat="1" ht="15.75" customHeight="1" x14ac:dyDescent="0.25">
      <c r="A110" s="536"/>
      <c r="B110" s="536"/>
      <c r="C110" s="722"/>
      <c r="D110" s="595" t="s">
        <v>868</v>
      </c>
      <c r="E110" s="88">
        <v>100</v>
      </c>
      <c r="F110" s="557" t="s">
        <v>83</v>
      </c>
      <c r="G110" s="575">
        <v>0.96461781842034178</v>
      </c>
      <c r="H110" s="575">
        <v>1.1597175886153646</v>
      </c>
      <c r="I110" s="572">
        <v>27566</v>
      </c>
      <c r="J110" s="673">
        <v>13531</v>
      </c>
      <c r="K110" s="579">
        <v>14035</v>
      </c>
      <c r="L110" s="680"/>
      <c r="M110" s="680"/>
      <c r="N110" s="576"/>
      <c r="O110" s="681"/>
      <c r="P110" s="576"/>
    </row>
    <row r="111" spans="1:16" s="342" customFormat="1" ht="15.75" customHeight="1" x14ac:dyDescent="0.25">
      <c r="A111" s="536"/>
      <c r="B111" s="536"/>
      <c r="C111" s="722"/>
      <c r="D111" s="595" t="s">
        <v>869</v>
      </c>
      <c r="E111" s="88">
        <v>100</v>
      </c>
      <c r="F111" s="557" t="s">
        <v>83</v>
      </c>
      <c r="G111" s="575">
        <v>1.1806922097464985</v>
      </c>
      <c r="H111" s="575">
        <v>1.0721266425405918</v>
      </c>
      <c r="I111" s="572">
        <v>25484</v>
      </c>
      <c r="J111" s="673">
        <v>15181</v>
      </c>
      <c r="K111" s="579">
        <v>10303</v>
      </c>
      <c r="L111" s="680"/>
      <c r="M111" s="680"/>
      <c r="N111" s="576"/>
      <c r="O111" s="681"/>
      <c r="P111" s="576"/>
    </row>
    <row r="112" spans="1:16" s="342" customFormat="1" ht="15.75" customHeight="1" x14ac:dyDescent="0.25">
      <c r="A112" s="536"/>
      <c r="B112" s="536"/>
      <c r="C112" s="722"/>
      <c r="D112" s="595" t="s">
        <v>870</v>
      </c>
      <c r="E112" s="88">
        <v>100</v>
      </c>
      <c r="F112" s="557" t="s">
        <v>83</v>
      </c>
      <c r="G112" s="575">
        <v>0.59420457614693056</v>
      </c>
      <c r="H112" s="575">
        <v>0.58642180467639726</v>
      </c>
      <c r="I112" s="572">
        <v>13939</v>
      </c>
      <c r="J112" s="673">
        <v>7475</v>
      </c>
      <c r="K112" s="579">
        <v>6464</v>
      </c>
      <c r="L112" s="680"/>
      <c r="M112" s="680"/>
      <c r="N112" s="576"/>
      <c r="O112" s="681"/>
      <c r="P112" s="576"/>
    </row>
    <row r="113" spans="1:16" s="342" customFormat="1" ht="15.75" customHeight="1" x14ac:dyDescent="0.25">
      <c r="A113" s="536"/>
      <c r="B113" s="536"/>
      <c r="C113" s="722"/>
      <c r="D113" s="595" t="s">
        <v>871</v>
      </c>
      <c r="E113" s="88">
        <v>100</v>
      </c>
      <c r="F113" s="557" t="s">
        <v>83</v>
      </c>
      <c r="G113" s="575">
        <v>0.60577998996797466</v>
      </c>
      <c r="H113" s="575">
        <v>0.65701623671936993</v>
      </c>
      <c r="I113" s="572">
        <v>15617</v>
      </c>
      <c r="J113" s="673">
        <v>8778</v>
      </c>
      <c r="K113" s="579">
        <v>6839</v>
      </c>
      <c r="L113" s="680"/>
      <c r="M113" s="680"/>
      <c r="N113" s="576"/>
      <c r="O113" s="681"/>
      <c r="P113" s="576"/>
    </row>
    <row r="114" spans="1:16" s="342" customFormat="1" ht="15.75" customHeight="1" x14ac:dyDescent="0.25">
      <c r="A114" s="536"/>
      <c r="B114" s="536"/>
      <c r="C114" s="722"/>
      <c r="D114" s="595" t="s">
        <v>862</v>
      </c>
      <c r="E114" s="88">
        <v>100</v>
      </c>
      <c r="F114" s="557" t="s">
        <v>83</v>
      </c>
      <c r="G114" s="575">
        <v>0.61349693251533743</v>
      </c>
      <c r="H114" s="575">
        <v>0.60901370575332003</v>
      </c>
      <c r="I114" s="572">
        <v>14476</v>
      </c>
      <c r="J114" s="673">
        <v>8371</v>
      </c>
      <c r="K114" s="579">
        <v>6105</v>
      </c>
      <c r="L114" s="680"/>
      <c r="M114" s="680"/>
      <c r="N114" s="576"/>
      <c r="O114" s="681"/>
      <c r="P114" s="576"/>
    </row>
    <row r="115" spans="1:16" s="342" customFormat="1" ht="15.75" customHeight="1" x14ac:dyDescent="0.25">
      <c r="A115" s="536"/>
      <c r="B115" s="536"/>
      <c r="C115" s="722"/>
      <c r="D115" s="595" t="s">
        <v>863</v>
      </c>
      <c r="E115" s="88">
        <v>100</v>
      </c>
      <c r="F115" s="557" t="s">
        <v>83</v>
      </c>
      <c r="G115" s="575">
        <v>0.60192151869429333</v>
      </c>
      <c r="H115" s="575">
        <v>0.61654433944562759</v>
      </c>
      <c r="I115" s="572">
        <v>14655</v>
      </c>
      <c r="J115" s="673">
        <v>8735</v>
      </c>
      <c r="K115" s="579">
        <v>5920</v>
      </c>
      <c r="L115" s="680"/>
      <c r="M115" s="680"/>
      <c r="N115" s="576"/>
      <c r="O115" s="681"/>
      <c r="P115" s="576"/>
    </row>
    <row r="116" spans="1:16" s="342" customFormat="1" ht="15.75" customHeight="1" x14ac:dyDescent="0.25">
      <c r="A116" s="536"/>
      <c r="B116" s="536"/>
      <c r="C116" s="722"/>
      <c r="D116" s="595" t="s">
        <v>902</v>
      </c>
      <c r="E116" s="88">
        <v>100</v>
      </c>
      <c r="F116" s="557" t="s">
        <v>83</v>
      </c>
      <c r="G116" s="575">
        <v>0.53632750704171006</v>
      </c>
      <c r="H116" s="575">
        <v>0.58755771031713644</v>
      </c>
      <c r="I116" s="572">
        <v>13966</v>
      </c>
      <c r="J116" s="673">
        <v>7877</v>
      </c>
      <c r="K116" s="579">
        <v>6089</v>
      </c>
      <c r="L116" s="680"/>
      <c r="M116" s="680"/>
      <c r="N116" s="576"/>
      <c r="O116" s="681"/>
      <c r="P116" s="576"/>
    </row>
    <row r="117" spans="1:16" s="342" customFormat="1" ht="15.75" customHeight="1" x14ac:dyDescent="0.25">
      <c r="A117" s="536"/>
      <c r="B117" s="536"/>
      <c r="C117" s="722"/>
      <c r="D117" s="595" t="s">
        <v>903</v>
      </c>
      <c r="E117" s="88">
        <v>100</v>
      </c>
      <c r="F117" s="557" t="s">
        <v>83</v>
      </c>
      <c r="G117" s="575">
        <v>1.1421074970096847</v>
      </c>
      <c r="H117" s="575">
        <v>1.1497889319037189</v>
      </c>
      <c r="I117" s="572">
        <v>27330</v>
      </c>
      <c r="J117" s="673">
        <v>16108</v>
      </c>
      <c r="K117" s="579">
        <v>11222</v>
      </c>
      <c r="L117" s="680"/>
      <c r="M117" s="680"/>
      <c r="N117" s="576"/>
      <c r="O117" s="681"/>
      <c r="P117" s="576"/>
    </row>
    <row r="118" spans="1:16" s="342" customFormat="1" ht="15.75" customHeight="1" x14ac:dyDescent="0.25">
      <c r="A118" s="536"/>
      <c r="B118" s="536"/>
      <c r="C118" s="722"/>
      <c r="D118" s="595" t="s">
        <v>904</v>
      </c>
      <c r="E118" s="88">
        <v>100</v>
      </c>
      <c r="F118" s="557" t="s">
        <v>83</v>
      </c>
      <c r="G118" s="575">
        <v>0.5749122197785238</v>
      </c>
      <c r="H118" s="575">
        <v>0.61124344645551165</v>
      </c>
      <c r="I118" s="572">
        <v>14529</v>
      </c>
      <c r="J118" s="673">
        <v>9008</v>
      </c>
      <c r="K118" s="579">
        <v>5521</v>
      </c>
      <c r="L118" s="680"/>
      <c r="M118" s="680"/>
      <c r="N118" s="576"/>
      <c r="O118" s="681"/>
      <c r="P118" s="576"/>
    </row>
    <row r="119" spans="1:16" s="342" customFormat="1" ht="15.75" customHeight="1" x14ac:dyDescent="0.25">
      <c r="A119" s="536"/>
      <c r="B119" s="536"/>
      <c r="C119" s="722"/>
      <c r="D119" s="595" t="s">
        <v>905</v>
      </c>
      <c r="E119" s="88">
        <v>100</v>
      </c>
      <c r="F119" s="557" t="s">
        <v>83</v>
      </c>
      <c r="G119" s="575">
        <v>0.60577998996797466</v>
      </c>
      <c r="H119" s="575">
        <v>0.5983277786145148</v>
      </c>
      <c r="I119" s="572">
        <v>14222</v>
      </c>
      <c r="J119" s="673">
        <v>8186</v>
      </c>
      <c r="K119" s="579">
        <v>6036</v>
      </c>
      <c r="L119" s="680"/>
      <c r="M119" s="680"/>
      <c r="N119" s="576"/>
      <c r="O119" s="681"/>
      <c r="P119" s="576"/>
    </row>
    <row r="120" spans="1:16" s="342" customFormat="1" ht="15.75" customHeight="1" x14ac:dyDescent="0.25">
      <c r="A120" s="536"/>
      <c r="B120" s="536"/>
      <c r="C120" s="722"/>
      <c r="D120" s="595" t="s">
        <v>906</v>
      </c>
      <c r="E120" s="88">
        <v>100</v>
      </c>
      <c r="F120" s="557" t="s">
        <v>83</v>
      </c>
      <c r="G120" s="575">
        <v>0.66365705907319517</v>
      </c>
      <c r="H120" s="575">
        <v>0.85016226622430857</v>
      </c>
      <c r="I120" s="572">
        <v>20208</v>
      </c>
      <c r="J120" s="673">
        <v>11818</v>
      </c>
      <c r="K120" s="579">
        <v>8390</v>
      </c>
      <c r="L120" s="680"/>
      <c r="M120" s="680"/>
      <c r="N120" s="576"/>
      <c r="O120" s="681"/>
      <c r="P120" s="576"/>
    </row>
    <row r="121" spans="1:16" s="342" customFormat="1" ht="15.75" customHeight="1" x14ac:dyDescent="0.25">
      <c r="A121" s="536"/>
      <c r="B121" s="536"/>
      <c r="C121" s="722"/>
      <c r="D121" s="595" t="s">
        <v>907</v>
      </c>
      <c r="E121" s="88">
        <v>100</v>
      </c>
      <c r="F121" s="557" t="s">
        <v>83</v>
      </c>
      <c r="G121" s="575">
        <v>0.5749122197785238</v>
      </c>
      <c r="H121" s="575">
        <v>0.55726689323075973</v>
      </c>
      <c r="I121" s="572">
        <v>13246</v>
      </c>
      <c r="J121" s="673">
        <v>7170</v>
      </c>
      <c r="K121" s="579">
        <v>6076</v>
      </c>
      <c r="L121" s="680"/>
      <c r="M121" s="680"/>
      <c r="N121" s="576"/>
      <c r="O121" s="681"/>
      <c r="P121" s="576"/>
    </row>
    <row r="122" spans="1:16" s="342" customFormat="1" ht="15.75" customHeight="1" x14ac:dyDescent="0.25">
      <c r="A122" s="536"/>
      <c r="B122" s="536"/>
      <c r="C122" s="722"/>
      <c r="D122" s="595" t="s">
        <v>908</v>
      </c>
      <c r="E122" s="88">
        <v>100</v>
      </c>
      <c r="F122" s="557" t="s">
        <v>83</v>
      </c>
      <c r="G122" s="575">
        <v>0.38198865609445537</v>
      </c>
      <c r="H122" s="575">
        <v>0.5799008648869689</v>
      </c>
      <c r="I122" s="572">
        <v>13784</v>
      </c>
      <c r="J122" s="673">
        <v>7314</v>
      </c>
      <c r="K122" s="579">
        <v>6470</v>
      </c>
      <c r="L122" s="680"/>
      <c r="M122" s="680"/>
      <c r="N122" s="576"/>
      <c r="O122" s="681"/>
      <c r="P122" s="576"/>
    </row>
    <row r="123" spans="1:16" s="342" customFormat="1" ht="15.75" customHeight="1" x14ac:dyDescent="0.25">
      <c r="A123" s="536"/>
      <c r="B123" s="536"/>
      <c r="C123" s="722"/>
      <c r="D123" s="595" t="s">
        <v>909</v>
      </c>
      <c r="E123" s="88">
        <v>100</v>
      </c>
      <c r="F123" s="557" t="s">
        <v>83</v>
      </c>
      <c r="G123" s="575">
        <v>0.64436470270478829</v>
      </c>
      <c r="H123" s="575">
        <v>0.65739487193294954</v>
      </c>
      <c r="I123" s="572">
        <v>15626</v>
      </c>
      <c r="J123" s="673">
        <v>8601</v>
      </c>
      <c r="K123" s="579">
        <v>7025</v>
      </c>
      <c r="L123" s="680"/>
      <c r="M123" s="680"/>
      <c r="N123" s="576"/>
      <c r="O123" s="681"/>
      <c r="P123" s="576"/>
    </row>
    <row r="124" spans="1:16" s="342" customFormat="1" ht="15.75" customHeight="1" x14ac:dyDescent="0.25">
      <c r="A124" s="536"/>
      <c r="B124" s="536"/>
      <c r="C124" s="722"/>
      <c r="D124" s="595" t="s">
        <v>910</v>
      </c>
      <c r="E124" s="88">
        <v>100</v>
      </c>
      <c r="F124" s="557" t="s">
        <v>83</v>
      </c>
      <c r="G124" s="575">
        <v>0.58648763359956779</v>
      </c>
      <c r="H124" s="575">
        <v>0.52760713483368238</v>
      </c>
      <c r="I124" s="572">
        <v>12541</v>
      </c>
      <c r="J124" s="673">
        <v>7332</v>
      </c>
      <c r="K124" s="579">
        <v>5209</v>
      </c>
      <c r="L124" s="680"/>
      <c r="M124" s="680"/>
      <c r="N124" s="576"/>
      <c r="O124" s="681"/>
      <c r="P124" s="576"/>
    </row>
    <row r="125" spans="1:16" s="342" customFormat="1" ht="15.75" customHeight="1" x14ac:dyDescent="0.25">
      <c r="A125" s="536"/>
      <c r="B125" s="536"/>
      <c r="C125" s="722"/>
      <c r="D125" s="595" t="s">
        <v>911</v>
      </c>
      <c r="E125" s="88">
        <v>100</v>
      </c>
      <c r="F125" s="557" t="s">
        <v>83</v>
      </c>
      <c r="G125" s="575">
        <v>0.62121387506270009</v>
      </c>
      <c r="H125" s="575">
        <v>0.63980936979113634</v>
      </c>
      <c r="I125" s="572">
        <v>15208</v>
      </c>
      <c r="J125" s="673">
        <v>8908</v>
      </c>
      <c r="K125" s="579">
        <v>6300</v>
      </c>
      <c r="L125" s="680"/>
      <c r="M125" s="680"/>
      <c r="N125" s="576"/>
      <c r="O125" s="681"/>
      <c r="P125" s="576"/>
    </row>
    <row r="126" spans="1:16" s="342" customFormat="1" ht="15.75" customHeight="1" x14ac:dyDescent="0.25">
      <c r="A126" s="536"/>
      <c r="B126" s="536"/>
      <c r="C126" s="722"/>
      <c r="D126" s="646" t="s">
        <v>912</v>
      </c>
      <c r="E126" s="88">
        <v>100</v>
      </c>
      <c r="F126" s="557" t="s">
        <v>83</v>
      </c>
      <c r="G126" s="575">
        <v>0.4668750241154454</v>
      </c>
      <c r="H126" s="575">
        <v>0.58414999339491902</v>
      </c>
      <c r="I126" s="572">
        <v>13885</v>
      </c>
      <c r="J126" s="673">
        <v>6516</v>
      </c>
      <c r="K126" s="579">
        <v>7369</v>
      </c>
      <c r="L126" s="680"/>
      <c r="M126" s="680"/>
      <c r="N126" s="576"/>
      <c r="O126" s="681"/>
      <c r="P126" s="576"/>
    </row>
    <row r="127" spans="1:16" s="342" customFormat="1" ht="15.75" customHeight="1" x14ac:dyDescent="0.25">
      <c r="A127" s="536"/>
      <c r="B127" s="536"/>
      <c r="C127" s="722"/>
      <c r="D127" s="646" t="s">
        <v>913</v>
      </c>
      <c r="E127" s="88">
        <v>100</v>
      </c>
      <c r="F127" s="557" t="s">
        <v>83</v>
      </c>
      <c r="G127" s="575">
        <v>0.55947833468379826</v>
      </c>
      <c r="H127" s="575">
        <v>0.66033981248301399</v>
      </c>
      <c r="I127" s="572">
        <v>15696</v>
      </c>
      <c r="J127" s="673">
        <v>8593</v>
      </c>
      <c r="K127" s="579">
        <v>7103</v>
      </c>
      <c r="L127" s="680"/>
      <c r="M127" s="680"/>
      <c r="N127" s="576"/>
      <c r="O127" s="681"/>
      <c r="P127" s="576"/>
    </row>
    <row r="128" spans="1:16" s="342" customFormat="1" ht="15.75" customHeight="1" x14ac:dyDescent="0.25">
      <c r="A128" s="536"/>
      <c r="B128" s="536"/>
      <c r="C128" s="722"/>
      <c r="D128" s="646" t="s">
        <v>914</v>
      </c>
      <c r="E128" s="88">
        <v>100</v>
      </c>
      <c r="F128" s="557" t="s">
        <v>83</v>
      </c>
      <c r="G128" s="575">
        <v>0.63664776015742564</v>
      </c>
      <c r="H128" s="575">
        <v>0.61818509203780625</v>
      </c>
      <c r="I128" s="572">
        <v>14694</v>
      </c>
      <c r="J128" s="673">
        <v>8329</v>
      </c>
      <c r="K128" s="579">
        <v>6365</v>
      </c>
      <c r="L128" s="680"/>
      <c r="M128" s="680"/>
      <c r="N128" s="576"/>
      <c r="O128" s="681"/>
      <c r="P128" s="576"/>
    </row>
    <row r="129" spans="1:16" s="342" customFormat="1" ht="15.75" customHeight="1" x14ac:dyDescent="0.25">
      <c r="A129" s="536"/>
      <c r="B129" s="536"/>
      <c r="C129" s="722"/>
      <c r="D129" s="646" t="s">
        <v>915</v>
      </c>
      <c r="E129" s="88">
        <v>100</v>
      </c>
      <c r="F129" s="557" t="s">
        <v>83</v>
      </c>
      <c r="G129" s="575">
        <v>0.59034610487324923</v>
      </c>
      <c r="H129" s="575">
        <v>0.6096447644426195</v>
      </c>
      <c r="I129" s="572">
        <v>14491</v>
      </c>
      <c r="J129" s="673">
        <v>7595</v>
      </c>
      <c r="K129" s="579">
        <v>6896</v>
      </c>
      <c r="L129" s="680"/>
      <c r="M129" s="680"/>
      <c r="N129" s="576"/>
      <c r="O129" s="681"/>
      <c r="P129" s="576"/>
    </row>
    <row r="130" spans="1:16" s="342" customFormat="1" ht="15.75" customHeight="1" x14ac:dyDescent="0.25">
      <c r="A130" s="536"/>
      <c r="B130" s="536"/>
      <c r="C130" s="722"/>
      <c r="D130" s="646" t="s">
        <v>916</v>
      </c>
      <c r="E130" s="88">
        <v>100</v>
      </c>
      <c r="F130" s="557" t="s">
        <v>83</v>
      </c>
      <c r="G130" s="575">
        <v>1.2038430373885867</v>
      </c>
      <c r="H130" s="575">
        <v>1.0900487093166982</v>
      </c>
      <c r="I130" s="572">
        <v>25910</v>
      </c>
      <c r="J130" s="673">
        <v>15461</v>
      </c>
      <c r="K130" s="579">
        <v>10449</v>
      </c>
      <c r="L130" s="680"/>
      <c r="M130" s="680"/>
      <c r="N130" s="576"/>
      <c r="O130" s="681"/>
      <c r="P130" s="576"/>
    </row>
    <row r="131" spans="1:16" s="342" customFormat="1" ht="15.75" customHeight="1" x14ac:dyDescent="0.25">
      <c r="A131" s="536"/>
      <c r="B131" s="536"/>
      <c r="C131" s="722"/>
      <c r="D131" s="646" t="s">
        <v>917</v>
      </c>
      <c r="E131" s="88">
        <v>100</v>
      </c>
      <c r="F131" s="557" t="s">
        <v>83</v>
      </c>
      <c r="G131" s="575">
        <v>1.0572211289886948</v>
      </c>
      <c r="H131" s="575">
        <v>0.88154691837213783</v>
      </c>
      <c r="I131" s="572">
        <v>20954</v>
      </c>
      <c r="J131" s="673">
        <v>12236</v>
      </c>
      <c r="K131" s="579">
        <v>8718</v>
      </c>
      <c r="L131" s="680"/>
      <c r="M131" s="680"/>
      <c r="N131" s="576"/>
      <c r="O131" s="681"/>
      <c r="P131" s="576"/>
    </row>
    <row r="132" spans="1:16" s="342" customFormat="1" ht="15.75" customHeight="1" x14ac:dyDescent="0.25">
      <c r="A132" s="536"/>
      <c r="B132" s="536"/>
      <c r="C132" s="722"/>
      <c r="D132" s="646" t="s">
        <v>898</v>
      </c>
      <c r="E132" s="88">
        <v>100</v>
      </c>
      <c r="F132" s="557" t="s">
        <v>83</v>
      </c>
      <c r="G132" s="575">
        <v>0.64822317397846974</v>
      </c>
      <c r="H132" s="575">
        <v>0.64035628732186267</v>
      </c>
      <c r="I132" s="572">
        <v>15221</v>
      </c>
      <c r="J132" s="673">
        <v>8728</v>
      </c>
      <c r="K132" s="579">
        <v>6493</v>
      </c>
      <c r="L132" s="680"/>
      <c r="M132" s="680"/>
      <c r="N132" s="576"/>
      <c r="O132" s="681"/>
      <c r="P132" s="576"/>
    </row>
    <row r="133" spans="1:16" s="342" customFormat="1" ht="15.75" customHeight="1" x14ac:dyDescent="0.25">
      <c r="A133" s="536"/>
      <c r="B133" s="536"/>
      <c r="C133" s="722"/>
      <c r="D133" s="646" t="s">
        <v>899</v>
      </c>
      <c r="E133" s="88">
        <v>100</v>
      </c>
      <c r="F133" s="557" t="s">
        <v>83</v>
      </c>
      <c r="G133" s="575">
        <v>1.2694370490411699</v>
      </c>
      <c r="H133" s="575">
        <v>1.2504217575573484</v>
      </c>
      <c r="I133" s="572">
        <v>29722</v>
      </c>
      <c r="J133" s="649">
        <v>18430</v>
      </c>
      <c r="K133" s="649">
        <v>11292</v>
      </c>
      <c r="L133" s="680"/>
      <c r="M133" s="680"/>
      <c r="N133" s="576"/>
      <c r="O133" s="681"/>
      <c r="P133" s="576"/>
    </row>
    <row r="134" spans="1:16" s="342" customFormat="1" ht="15.75" customHeight="1" x14ac:dyDescent="0.25">
      <c r="A134" s="536"/>
      <c r="B134" s="536"/>
      <c r="C134" s="722"/>
      <c r="D134" s="646" t="s">
        <v>900</v>
      </c>
      <c r="E134" s="88">
        <v>100</v>
      </c>
      <c r="F134" s="557" t="s">
        <v>83</v>
      </c>
      <c r="G134" s="575">
        <v>1.1575413821044103</v>
      </c>
      <c r="H134" s="575">
        <v>1.2160921648594547</v>
      </c>
      <c r="I134" s="572">
        <v>28906</v>
      </c>
      <c r="J134" s="649">
        <v>17094</v>
      </c>
      <c r="K134" s="649">
        <v>11812</v>
      </c>
      <c r="L134" s="680"/>
      <c r="M134" s="680"/>
      <c r="N134" s="576"/>
      <c r="O134" s="681"/>
      <c r="P134" s="576"/>
    </row>
    <row r="135" spans="1:16" s="342" customFormat="1" ht="15.75" customHeight="1" x14ac:dyDescent="0.25">
      <c r="A135" s="536"/>
      <c r="B135" s="536"/>
      <c r="C135" s="722"/>
      <c r="D135" s="646" t="s">
        <v>901</v>
      </c>
      <c r="E135" s="88">
        <v>100</v>
      </c>
      <c r="F135" s="557" t="s">
        <v>83</v>
      </c>
      <c r="G135" s="575">
        <v>1.1575413821044103</v>
      </c>
      <c r="H135" s="575">
        <v>1.0952233905689541</v>
      </c>
      <c r="I135" s="572">
        <v>26033</v>
      </c>
      <c r="J135" s="649">
        <v>15335</v>
      </c>
      <c r="K135" s="649">
        <v>10698</v>
      </c>
      <c r="L135" s="680"/>
      <c r="M135" s="680"/>
      <c r="N135" s="576"/>
      <c r="O135" s="681"/>
      <c r="P135" s="576"/>
    </row>
    <row r="136" spans="1:16" s="342" customFormat="1" ht="15.75" customHeight="1" x14ac:dyDescent="0.25">
      <c r="A136" s="536"/>
      <c r="B136" s="536"/>
      <c r="C136" s="722"/>
      <c r="D136" s="646" t="s">
        <v>918</v>
      </c>
      <c r="E136" s="88">
        <v>100</v>
      </c>
      <c r="F136" s="557" t="s">
        <v>83</v>
      </c>
      <c r="G136" s="575">
        <v>0.86815603657830775</v>
      </c>
      <c r="H136" s="575">
        <v>0.89446258621313468</v>
      </c>
      <c r="I136" s="572">
        <v>21261</v>
      </c>
      <c r="J136" s="649">
        <v>11677</v>
      </c>
      <c r="K136" s="649">
        <v>9584</v>
      </c>
      <c r="L136" s="680"/>
      <c r="M136" s="680"/>
      <c r="N136" s="576"/>
      <c r="O136" s="681"/>
      <c r="P136" s="576"/>
    </row>
    <row r="137" spans="1:16" s="342" customFormat="1" ht="15.75" customHeight="1" x14ac:dyDescent="0.25">
      <c r="A137" s="536"/>
      <c r="B137" s="536"/>
      <c r="C137" s="722"/>
      <c r="D137" s="646" t="s">
        <v>919</v>
      </c>
      <c r="E137" s="88">
        <v>100</v>
      </c>
      <c r="F137" s="557" t="s">
        <v>83</v>
      </c>
      <c r="G137" s="575">
        <v>1.1498244395570476</v>
      </c>
      <c r="H137" s="575">
        <v>0.99934454037471421</v>
      </c>
      <c r="I137" s="572">
        <v>23754</v>
      </c>
      <c r="J137" s="649">
        <v>14634</v>
      </c>
      <c r="K137" s="649">
        <v>9120</v>
      </c>
      <c r="L137" s="680"/>
      <c r="M137" s="680"/>
      <c r="N137" s="576"/>
      <c r="O137" s="681"/>
      <c r="P137" s="576"/>
    </row>
    <row r="138" spans="1:16" s="342" customFormat="1" ht="15.75" customHeight="1" x14ac:dyDescent="0.25">
      <c r="A138" s="536"/>
      <c r="B138" s="536"/>
      <c r="C138" s="722"/>
      <c r="D138" s="646" t="s">
        <v>920</v>
      </c>
      <c r="E138" s="88">
        <v>100</v>
      </c>
      <c r="F138" s="557" t="s">
        <v>83</v>
      </c>
      <c r="G138" s="575">
        <v>0.51703515067330319</v>
      </c>
      <c r="H138" s="575">
        <v>0.6531036728457128</v>
      </c>
      <c r="I138" s="572">
        <v>15524</v>
      </c>
      <c r="J138" s="649">
        <v>9303</v>
      </c>
      <c r="K138" s="649">
        <v>6221</v>
      </c>
      <c r="L138" s="680"/>
      <c r="M138" s="680"/>
      <c r="N138" s="576"/>
      <c r="O138" s="681"/>
      <c r="P138" s="576"/>
    </row>
    <row r="139" spans="1:16" s="342" customFormat="1" ht="15.75" customHeight="1" x14ac:dyDescent="0.25">
      <c r="A139" s="536"/>
      <c r="B139" s="536"/>
      <c r="C139" s="722"/>
      <c r="D139" s="646" t="s">
        <v>921</v>
      </c>
      <c r="E139" s="88">
        <v>100</v>
      </c>
      <c r="F139" s="557" t="s">
        <v>83</v>
      </c>
      <c r="G139" s="575">
        <v>1.0958058417255083</v>
      </c>
      <c r="H139" s="575">
        <v>0.96312177160892198</v>
      </c>
      <c r="I139" s="572">
        <v>22893</v>
      </c>
      <c r="J139" s="649">
        <v>13685</v>
      </c>
      <c r="K139" s="649">
        <v>9208</v>
      </c>
      <c r="L139" s="680"/>
      <c r="M139" s="680"/>
      <c r="N139" s="576"/>
      <c r="O139" s="681"/>
      <c r="P139" s="576"/>
    </row>
    <row r="140" spans="1:16" s="342" customFormat="1" ht="15.75" customHeight="1" x14ac:dyDescent="0.25">
      <c r="A140" s="536"/>
      <c r="B140" s="536"/>
      <c r="C140" s="722"/>
      <c r="D140" s="646" t="s">
        <v>922</v>
      </c>
      <c r="E140" s="88">
        <v>100</v>
      </c>
      <c r="F140" s="557" t="s">
        <v>83</v>
      </c>
      <c r="G140" s="575">
        <v>1.2038430373885867</v>
      </c>
      <c r="H140" s="575">
        <v>1.0808773230322117</v>
      </c>
      <c r="I140" s="572">
        <v>25692</v>
      </c>
      <c r="J140" s="649">
        <v>15794</v>
      </c>
      <c r="K140" s="649">
        <v>9898</v>
      </c>
      <c r="L140" s="680"/>
      <c r="M140" s="680"/>
      <c r="N140" s="576"/>
      <c r="O140" s="681"/>
      <c r="P140" s="576"/>
    </row>
    <row r="141" spans="1:16" s="342" customFormat="1" ht="15.75" customHeight="1" x14ac:dyDescent="0.25">
      <c r="A141" s="536"/>
      <c r="B141" s="536"/>
      <c r="C141" s="722"/>
      <c r="D141" s="646" t="s">
        <v>923</v>
      </c>
      <c r="E141" s="88">
        <v>100</v>
      </c>
      <c r="F141" s="557" t="s">
        <v>83</v>
      </c>
      <c r="G141" s="575">
        <v>0.73310954199945988</v>
      </c>
      <c r="H141" s="575">
        <v>1.0046033627855435</v>
      </c>
      <c r="I141" s="572">
        <v>23879</v>
      </c>
      <c r="J141" s="649">
        <v>14446</v>
      </c>
      <c r="K141" s="649">
        <v>9433</v>
      </c>
      <c r="L141" s="680"/>
      <c r="M141" s="680"/>
      <c r="N141" s="576"/>
      <c r="O141" s="681"/>
      <c r="P141" s="576"/>
    </row>
    <row r="142" spans="1:16" s="342" customFormat="1" ht="15.75" customHeight="1" x14ac:dyDescent="0.25">
      <c r="A142" s="536"/>
      <c r="B142" s="536"/>
      <c r="C142" s="722"/>
      <c r="D142" s="646" t="s">
        <v>924</v>
      </c>
      <c r="E142" s="88">
        <v>100</v>
      </c>
      <c r="F142" s="557" t="s">
        <v>83</v>
      </c>
      <c r="G142" s="575">
        <v>0.59806304742061189</v>
      </c>
      <c r="H142" s="575">
        <v>0.50337448116458094</v>
      </c>
      <c r="I142" s="572">
        <v>11965</v>
      </c>
      <c r="J142" s="649">
        <v>6702</v>
      </c>
      <c r="K142" s="649">
        <v>5263</v>
      </c>
      <c r="L142" s="680"/>
      <c r="M142" s="680"/>
      <c r="N142" s="576"/>
      <c r="O142" s="681"/>
      <c r="P142" s="576"/>
    </row>
    <row r="143" spans="1:16" s="342" customFormat="1" ht="15.75" customHeight="1" x14ac:dyDescent="0.25">
      <c r="A143" s="536"/>
      <c r="B143" s="536"/>
      <c r="C143" s="722"/>
      <c r="D143" s="646" t="s">
        <v>925</v>
      </c>
      <c r="E143" s="88">
        <v>100</v>
      </c>
      <c r="F143" s="557" t="s">
        <v>83</v>
      </c>
      <c r="G143" s="575">
        <v>1.0842304279044641</v>
      </c>
      <c r="H143" s="575">
        <v>0.89787030313535199</v>
      </c>
      <c r="I143" s="572">
        <v>21342</v>
      </c>
      <c r="J143" s="649">
        <v>12928</v>
      </c>
      <c r="K143" s="649">
        <v>8414</v>
      </c>
      <c r="L143" s="680"/>
      <c r="M143" s="680"/>
      <c r="N143" s="576"/>
      <c r="O143" s="681"/>
      <c r="P143" s="576"/>
    </row>
    <row r="144" spans="1:16" s="342" customFormat="1" ht="15.75" customHeight="1" x14ac:dyDescent="0.25">
      <c r="A144" s="536"/>
      <c r="B144" s="536"/>
      <c r="C144" s="722"/>
      <c r="D144" s="646" t="s">
        <v>926</v>
      </c>
      <c r="E144" s="88">
        <v>100</v>
      </c>
      <c r="F144" s="557" t="s">
        <v>83</v>
      </c>
      <c r="G144" s="575">
        <v>1.6514257051356254</v>
      </c>
      <c r="H144" s="575">
        <v>1.4865639190932276</v>
      </c>
      <c r="I144" s="572">
        <v>35335</v>
      </c>
      <c r="J144" s="649">
        <v>22464</v>
      </c>
      <c r="K144" s="649">
        <v>12871</v>
      </c>
      <c r="L144" s="680"/>
      <c r="M144" s="680"/>
      <c r="N144" s="576"/>
      <c r="O144" s="681"/>
      <c r="P144" s="576"/>
    </row>
    <row r="145" spans="1:16" s="342" customFormat="1" ht="15.75" customHeight="1" x14ac:dyDescent="0.25">
      <c r="A145" s="536"/>
      <c r="B145" s="536"/>
      <c r="C145" s="722"/>
      <c r="D145" s="646" t="s">
        <v>927</v>
      </c>
      <c r="E145" s="88">
        <v>100</v>
      </c>
      <c r="F145" s="557" t="s">
        <v>83</v>
      </c>
      <c r="G145" s="575">
        <v>1.030211830072925</v>
      </c>
      <c r="H145" s="575">
        <v>1.0262276405388737</v>
      </c>
      <c r="I145" s="572">
        <v>24393</v>
      </c>
      <c r="J145" s="649">
        <v>14783</v>
      </c>
      <c r="K145" s="649">
        <v>9610</v>
      </c>
      <c r="L145" s="680"/>
      <c r="M145" s="680"/>
      <c r="N145" s="576"/>
      <c r="O145" s="681"/>
      <c r="P145" s="576"/>
    </row>
    <row r="146" spans="1:16" s="342" customFormat="1" ht="15.75" customHeight="1" x14ac:dyDescent="0.25">
      <c r="A146" s="536"/>
      <c r="B146" s="536"/>
      <c r="C146" s="722"/>
      <c r="D146" s="646" t="s">
        <v>928</v>
      </c>
      <c r="E146" s="88">
        <v>100</v>
      </c>
      <c r="F146" s="557" t="s">
        <v>83</v>
      </c>
      <c r="G146" s="575">
        <v>1.1575413821044103</v>
      </c>
      <c r="H146" s="575">
        <v>1.0207163946523246</v>
      </c>
      <c r="I146" s="572">
        <v>24262</v>
      </c>
      <c r="J146" s="649">
        <v>15004</v>
      </c>
      <c r="K146" s="649">
        <v>9258</v>
      </c>
      <c r="L146" s="680"/>
      <c r="M146" s="680"/>
      <c r="N146" s="576"/>
      <c r="O146" s="681"/>
      <c r="P146" s="576"/>
    </row>
    <row r="147" spans="1:16" s="342" customFormat="1" ht="15.75" customHeight="1" x14ac:dyDescent="0.25">
      <c r="A147" s="536"/>
      <c r="B147" s="536"/>
      <c r="C147" s="722"/>
      <c r="D147" s="646" t="s">
        <v>929</v>
      </c>
      <c r="E147" s="88">
        <v>100</v>
      </c>
      <c r="F147" s="557" t="s">
        <v>83</v>
      </c>
      <c r="G147" s="575">
        <v>0.50931820812594053</v>
      </c>
      <c r="H147" s="575">
        <v>1.087987250931653</v>
      </c>
      <c r="I147" s="572">
        <v>25861</v>
      </c>
      <c r="J147" s="649">
        <v>15676</v>
      </c>
      <c r="K147" s="649">
        <v>10185</v>
      </c>
      <c r="L147" s="680"/>
      <c r="M147" s="680"/>
      <c r="N147" s="576"/>
      <c r="O147" s="681"/>
      <c r="P147" s="576"/>
    </row>
    <row r="148" spans="1:16" s="342" customFormat="1" ht="15.75" customHeight="1" x14ac:dyDescent="0.25">
      <c r="A148" s="536"/>
      <c r="B148" s="536"/>
      <c r="C148" s="722"/>
      <c r="D148" s="646" t="s">
        <v>930</v>
      </c>
      <c r="E148" s="88">
        <v>100</v>
      </c>
      <c r="F148" s="557" t="s">
        <v>83</v>
      </c>
      <c r="G148" s="575">
        <v>1.3504649457884785</v>
      </c>
      <c r="H148" s="575">
        <v>1.2024612971705853</v>
      </c>
      <c r="I148" s="572">
        <v>28582</v>
      </c>
      <c r="J148" s="649">
        <v>17463</v>
      </c>
      <c r="K148" s="649">
        <v>11119</v>
      </c>
      <c r="L148" s="680"/>
      <c r="M148" s="680"/>
      <c r="N148" s="576"/>
      <c r="O148" s="681"/>
      <c r="P148" s="576"/>
    </row>
    <row r="149" spans="1:16" s="342" customFormat="1" ht="15.75" customHeight="1" x14ac:dyDescent="0.25">
      <c r="A149" s="536"/>
      <c r="B149" s="536"/>
      <c r="C149" s="722"/>
      <c r="D149" s="646" t="s">
        <v>931</v>
      </c>
      <c r="E149" s="88">
        <v>100</v>
      </c>
      <c r="F149" s="557" t="s">
        <v>83</v>
      </c>
      <c r="G149" s="575">
        <v>0.34340394335764174</v>
      </c>
      <c r="H149" s="575">
        <v>0.54460364886548274</v>
      </c>
      <c r="I149" s="572">
        <v>12945</v>
      </c>
      <c r="J149" s="649">
        <v>7668</v>
      </c>
      <c r="K149" s="649">
        <v>5277</v>
      </c>
      <c r="L149" s="680"/>
      <c r="M149" s="680"/>
      <c r="N149" s="576"/>
      <c r="O149" s="681"/>
      <c r="P149" s="576"/>
    </row>
    <row r="150" spans="1:16" s="342" customFormat="1" ht="15.75" customHeight="1" x14ac:dyDescent="0.25">
      <c r="A150" s="536"/>
      <c r="B150" s="536"/>
      <c r="C150" s="722"/>
      <c r="D150" s="646" t="s">
        <v>932</v>
      </c>
      <c r="E150" s="88">
        <v>100</v>
      </c>
      <c r="F150" s="557" t="s">
        <v>83</v>
      </c>
      <c r="G150" s="575">
        <v>1.1652583246517729</v>
      </c>
      <c r="H150" s="575">
        <v>1.0268166286488865</v>
      </c>
      <c r="I150" s="572">
        <v>24407</v>
      </c>
      <c r="J150" s="649">
        <v>14966</v>
      </c>
      <c r="K150" s="649">
        <v>9441</v>
      </c>
      <c r="L150" s="680"/>
      <c r="M150" s="680"/>
      <c r="N150" s="576"/>
      <c r="O150" s="681"/>
      <c r="P150" s="576"/>
    </row>
    <row r="151" spans="1:16" s="342" customFormat="1" ht="15.75" customHeight="1" x14ac:dyDescent="0.25">
      <c r="A151" s="536"/>
      <c r="B151" s="536"/>
      <c r="C151" s="722"/>
      <c r="D151" s="646" t="s">
        <v>933</v>
      </c>
      <c r="E151" s="88">
        <v>100</v>
      </c>
      <c r="F151" s="557" t="s">
        <v>83</v>
      </c>
      <c r="G151" s="575">
        <v>0.50545973685225909</v>
      </c>
      <c r="H151" s="575">
        <v>0.61805888029994638</v>
      </c>
      <c r="I151" s="572">
        <v>14691</v>
      </c>
      <c r="J151" s="649">
        <v>7598</v>
      </c>
      <c r="K151" s="649">
        <v>7093</v>
      </c>
      <c r="L151" s="680"/>
      <c r="M151" s="680"/>
      <c r="N151" s="576"/>
      <c r="O151" s="681"/>
      <c r="P151" s="576"/>
    </row>
    <row r="152" spans="1:16" s="342" customFormat="1" ht="15.75" customHeight="1" x14ac:dyDescent="0.25">
      <c r="A152" s="536"/>
      <c r="B152" s="536"/>
      <c r="C152" s="722"/>
      <c r="D152" s="646" t="s">
        <v>934</v>
      </c>
      <c r="E152" s="88">
        <v>100</v>
      </c>
      <c r="F152" s="557" t="s">
        <v>83</v>
      </c>
      <c r="G152" s="575">
        <v>1.616699463672493</v>
      </c>
      <c r="H152" s="575">
        <v>1.3703649791035433</v>
      </c>
      <c r="I152" s="572">
        <v>32573</v>
      </c>
      <c r="J152" s="649">
        <v>20336</v>
      </c>
      <c r="K152" s="649">
        <v>12237</v>
      </c>
      <c r="L152" s="680"/>
      <c r="M152" s="680"/>
      <c r="N152" s="576"/>
      <c r="O152" s="681"/>
      <c r="P152" s="576"/>
    </row>
    <row r="153" spans="1:16" s="342" customFormat="1" ht="15.75" customHeight="1" x14ac:dyDescent="0.25">
      <c r="A153" s="536"/>
      <c r="B153" s="536"/>
      <c r="C153" s="722"/>
      <c r="D153" s="646" t="s">
        <v>935</v>
      </c>
      <c r="E153" s="88">
        <v>100</v>
      </c>
      <c r="F153" s="557" t="s">
        <v>83</v>
      </c>
      <c r="G153" s="575">
        <v>0.91445769186248405</v>
      </c>
      <c r="H153" s="575">
        <v>0.89728131502533914</v>
      </c>
      <c r="I153" s="572">
        <v>21328</v>
      </c>
      <c r="J153" s="649">
        <v>12765</v>
      </c>
      <c r="K153" s="649">
        <v>8563</v>
      </c>
      <c r="L153" s="680"/>
      <c r="M153" s="680"/>
      <c r="N153" s="576"/>
      <c r="O153" s="681"/>
      <c r="P153" s="576"/>
    </row>
    <row r="154" spans="1:16" s="342" customFormat="1" ht="15.75" customHeight="1" x14ac:dyDescent="0.25">
      <c r="A154" s="536"/>
      <c r="B154" s="536"/>
      <c r="C154" s="722"/>
      <c r="D154" s="646" t="s">
        <v>936</v>
      </c>
      <c r="E154" s="88">
        <v>100</v>
      </c>
      <c r="F154" s="557" t="s">
        <v>83</v>
      </c>
      <c r="G154" s="575">
        <v>1.1112397268202339</v>
      </c>
      <c r="H154" s="575">
        <v>1.1655653991362069</v>
      </c>
      <c r="I154" s="572">
        <v>27705</v>
      </c>
      <c r="J154" s="649">
        <v>16010</v>
      </c>
      <c r="K154" s="649">
        <v>11695</v>
      </c>
      <c r="L154" s="680"/>
      <c r="M154" s="680"/>
      <c r="N154" s="576"/>
      <c r="O154" s="681"/>
      <c r="P154" s="576"/>
    </row>
    <row r="155" spans="1:16" s="342" customFormat="1" ht="15.75" customHeight="1" x14ac:dyDescent="0.25">
      <c r="A155" s="536"/>
      <c r="B155" s="536"/>
      <c r="C155" s="722"/>
      <c r="D155" s="646" t="s">
        <v>937</v>
      </c>
      <c r="E155" s="88">
        <v>100</v>
      </c>
      <c r="F155" s="557" t="s">
        <v>83</v>
      </c>
      <c r="G155" s="575">
        <v>0.86815603657830775</v>
      </c>
      <c r="H155" s="575">
        <v>0.98087555606788168</v>
      </c>
      <c r="I155" s="572">
        <v>23315</v>
      </c>
      <c r="J155" s="649">
        <v>13008</v>
      </c>
      <c r="K155" s="649">
        <v>10307</v>
      </c>
      <c r="L155" s="680"/>
      <c r="M155" s="680"/>
      <c r="N155" s="576"/>
      <c r="O155" s="681"/>
      <c r="P155" s="576"/>
    </row>
    <row r="156" spans="1:16" s="342" customFormat="1" ht="14.25" customHeight="1" x14ac:dyDescent="0.25">
      <c r="A156" s="536"/>
      <c r="B156" s="536"/>
      <c r="C156" s="722"/>
      <c r="D156" s="646" t="s">
        <v>938</v>
      </c>
      <c r="E156" s="88">
        <v>100</v>
      </c>
      <c r="F156" s="557" t="s">
        <v>83</v>
      </c>
      <c r="G156" s="575">
        <v>1.6359918200409</v>
      </c>
      <c r="H156" s="575">
        <v>1.3473103016544676</v>
      </c>
      <c r="I156" s="572">
        <v>32025</v>
      </c>
      <c r="J156" s="649">
        <v>20290</v>
      </c>
      <c r="K156" s="649">
        <v>11735</v>
      </c>
      <c r="L156" s="680"/>
      <c r="M156" s="680"/>
      <c r="N156" s="576"/>
      <c r="O156" s="681"/>
      <c r="P156" s="576"/>
    </row>
    <row r="157" spans="1:16" s="342" customFormat="1" ht="15.75" customHeight="1" x14ac:dyDescent="0.25">
      <c r="A157" s="536"/>
      <c r="B157" s="536"/>
      <c r="C157" s="722"/>
      <c r="D157" s="646" t="s">
        <v>939</v>
      </c>
      <c r="E157" s="88">
        <v>100</v>
      </c>
      <c r="F157" s="557" t="s">
        <v>83</v>
      </c>
      <c r="G157" s="575">
        <v>0.97233476096770455</v>
      </c>
      <c r="H157" s="575">
        <v>0.89913242051395093</v>
      </c>
      <c r="I157" s="572">
        <v>21372</v>
      </c>
      <c r="J157" s="649">
        <v>12632</v>
      </c>
      <c r="K157" s="649">
        <v>8740</v>
      </c>
      <c r="L157" s="680"/>
      <c r="M157" s="680"/>
      <c r="N157" s="576"/>
      <c r="O157" s="681"/>
      <c r="P157" s="576"/>
    </row>
    <row r="158" spans="1:16" s="342" customFormat="1" ht="15.75" customHeight="1" x14ac:dyDescent="0.25">
      <c r="A158" s="536"/>
      <c r="B158" s="536"/>
      <c r="C158" s="722"/>
      <c r="D158" s="646" t="s">
        <v>940</v>
      </c>
      <c r="E158" s="88">
        <v>100</v>
      </c>
      <c r="F158" s="557" t="s">
        <v>83</v>
      </c>
      <c r="G158" s="575">
        <v>1.1073812555465525</v>
      </c>
      <c r="H158" s="575">
        <v>1.1082231995685241</v>
      </c>
      <c r="I158" s="572">
        <v>26342</v>
      </c>
      <c r="J158" s="649">
        <v>15460</v>
      </c>
      <c r="K158" s="649">
        <v>10882</v>
      </c>
      <c r="L158" s="680"/>
      <c r="M158" s="680"/>
      <c r="N158" s="576"/>
      <c r="O158" s="681"/>
      <c r="P158" s="576"/>
    </row>
    <row r="159" spans="1:16" s="342" customFormat="1" ht="15.75" customHeight="1" x14ac:dyDescent="0.25">
      <c r="A159" s="536"/>
      <c r="B159" s="536"/>
      <c r="C159" s="722"/>
      <c r="D159" s="646" t="s">
        <v>941</v>
      </c>
      <c r="E159" s="88">
        <v>100</v>
      </c>
      <c r="F159" s="557" t="s">
        <v>83</v>
      </c>
      <c r="G159" s="575">
        <v>0.76783578346259218</v>
      </c>
      <c r="H159" s="575">
        <v>0.77195305933045522</v>
      </c>
      <c r="I159" s="572">
        <v>18349</v>
      </c>
      <c r="J159" s="649">
        <v>10649</v>
      </c>
      <c r="K159" s="649">
        <v>7700</v>
      </c>
      <c r="L159" s="680"/>
      <c r="M159" s="680"/>
      <c r="N159" s="576"/>
      <c r="O159" s="681"/>
      <c r="P159" s="576"/>
    </row>
    <row r="160" spans="1:16" s="342" customFormat="1" ht="15.75" customHeight="1" x14ac:dyDescent="0.25">
      <c r="A160" s="536"/>
      <c r="B160" s="536"/>
      <c r="C160" s="722"/>
      <c r="D160" s="646" t="s">
        <v>942</v>
      </c>
      <c r="E160" s="88">
        <v>100</v>
      </c>
      <c r="F160" s="557" t="s">
        <v>83</v>
      </c>
      <c r="G160" s="575">
        <v>1.2154184512096309</v>
      </c>
      <c r="H160" s="575">
        <v>1.1468019207743678</v>
      </c>
      <c r="I160" s="572">
        <v>27259</v>
      </c>
      <c r="J160" s="649">
        <v>15725</v>
      </c>
      <c r="K160" s="649">
        <v>11534</v>
      </c>
      <c r="L160" s="680"/>
      <c r="M160" s="680"/>
      <c r="N160" s="576"/>
      <c r="O160" s="681"/>
      <c r="P160" s="576"/>
    </row>
    <row r="161" spans="1:16" s="342" customFormat="1" ht="15.75" customHeight="1" x14ac:dyDescent="0.25">
      <c r="A161" s="536"/>
      <c r="B161" s="536"/>
      <c r="C161" s="722"/>
      <c r="D161" s="646" t="s">
        <v>943</v>
      </c>
      <c r="E161" s="88">
        <v>100</v>
      </c>
      <c r="F161" s="557" t="s">
        <v>83</v>
      </c>
      <c r="G161" s="575">
        <v>1.0070610024308368</v>
      </c>
      <c r="H161" s="575">
        <v>1.0842429693751425</v>
      </c>
      <c r="I161" s="572">
        <v>25772</v>
      </c>
      <c r="J161" s="649">
        <v>14650</v>
      </c>
      <c r="K161" s="649">
        <v>11122</v>
      </c>
      <c r="L161" s="680"/>
      <c r="M161" s="680"/>
      <c r="N161" s="576"/>
      <c r="O161" s="681"/>
      <c r="P161" s="576"/>
    </row>
    <row r="162" spans="1:16" s="342" customFormat="1" ht="15.75" customHeight="1" x14ac:dyDescent="0.25">
      <c r="A162" s="536"/>
      <c r="B162" s="536"/>
      <c r="C162" s="722"/>
      <c r="D162" s="646" t="s">
        <v>944</v>
      </c>
      <c r="E162" s="88">
        <v>100</v>
      </c>
      <c r="F162" s="557" t="s">
        <v>83</v>
      </c>
      <c r="G162" s="575">
        <v>1.0340703013466064</v>
      </c>
      <c r="H162" s="575">
        <v>1.0196646301701588</v>
      </c>
      <c r="I162" s="572">
        <v>24237</v>
      </c>
      <c r="J162" s="649">
        <v>14188</v>
      </c>
      <c r="K162" s="649">
        <v>10049</v>
      </c>
      <c r="L162" s="680"/>
      <c r="M162" s="680"/>
      <c r="N162" s="576"/>
      <c r="O162" s="681"/>
      <c r="P162" s="576"/>
    </row>
    <row r="163" spans="1:16" s="342" customFormat="1" ht="15.75" customHeight="1" x14ac:dyDescent="0.25">
      <c r="A163" s="536"/>
      <c r="B163" s="536"/>
      <c r="C163" s="722"/>
      <c r="D163" s="646" t="s">
        <v>945</v>
      </c>
      <c r="E163" s="88">
        <v>100</v>
      </c>
      <c r="F163" s="557" t="s">
        <v>83</v>
      </c>
      <c r="G163" s="575">
        <v>1.0147779449781997</v>
      </c>
      <c r="H163" s="575">
        <v>1.0087683501349203</v>
      </c>
      <c r="I163" s="572">
        <v>23978</v>
      </c>
      <c r="J163" s="649">
        <v>14458</v>
      </c>
      <c r="K163" s="649">
        <v>9520</v>
      </c>
      <c r="L163" s="680"/>
      <c r="M163" s="680"/>
      <c r="N163" s="576"/>
      <c r="O163" s="681"/>
      <c r="P163" s="576"/>
    </row>
    <row r="164" spans="1:16" s="342" customFormat="1" ht="15.75" customHeight="1" x14ac:dyDescent="0.25">
      <c r="A164" s="536"/>
      <c r="B164" s="536"/>
      <c r="C164" s="722"/>
      <c r="D164" s="646" t="s">
        <v>946</v>
      </c>
      <c r="E164" s="88">
        <v>100</v>
      </c>
      <c r="F164" s="557" t="s">
        <v>83</v>
      </c>
      <c r="G164" s="575">
        <v>1.0842304279044641</v>
      </c>
      <c r="H164" s="575">
        <v>1.046547730334318</v>
      </c>
      <c r="I164" s="572">
        <v>24876</v>
      </c>
      <c r="J164" s="649">
        <v>14294</v>
      </c>
      <c r="K164" s="649">
        <v>10582</v>
      </c>
      <c r="L164" s="680"/>
      <c r="M164" s="680"/>
      <c r="N164" s="576"/>
      <c r="O164" s="681"/>
      <c r="P164" s="576"/>
    </row>
    <row r="165" spans="1:16" s="342" customFormat="1" ht="15.75" customHeight="1" x14ac:dyDescent="0.25">
      <c r="A165" s="536"/>
      <c r="B165" s="536"/>
      <c r="C165" s="722"/>
      <c r="D165" s="646" t="s">
        <v>947</v>
      </c>
      <c r="E165" s="88">
        <v>100</v>
      </c>
      <c r="F165" s="557" t="s">
        <v>83</v>
      </c>
      <c r="G165" s="575">
        <v>0.97619323224138599</v>
      </c>
      <c r="H165" s="575">
        <v>0.88453392950148879</v>
      </c>
      <c r="I165" s="572">
        <v>21025</v>
      </c>
      <c r="J165" s="649">
        <v>12053</v>
      </c>
      <c r="K165" s="649">
        <v>8972</v>
      </c>
      <c r="L165" s="680"/>
      <c r="M165" s="680"/>
      <c r="N165" s="576"/>
      <c r="O165" s="681"/>
      <c r="P165" s="576"/>
    </row>
    <row r="166" spans="1:16" s="342" customFormat="1" ht="15.75" customHeight="1" x14ac:dyDescent="0.25">
      <c r="A166" s="536"/>
      <c r="B166" s="536"/>
      <c r="C166" s="722"/>
      <c r="D166" s="646" t="s">
        <v>948</v>
      </c>
      <c r="E166" s="88">
        <v>100</v>
      </c>
      <c r="F166" s="557" t="s">
        <v>83</v>
      </c>
      <c r="G166" s="575">
        <v>1.0379287726202879</v>
      </c>
      <c r="H166" s="575">
        <v>0.93880497678124719</v>
      </c>
      <c r="I166" s="572">
        <v>22315</v>
      </c>
      <c r="J166" s="649">
        <v>12437</v>
      </c>
      <c r="K166" s="649">
        <v>9878</v>
      </c>
      <c r="L166" s="680"/>
      <c r="M166" s="680"/>
      <c r="N166" s="576"/>
      <c r="O166" s="681"/>
      <c r="P166" s="576"/>
    </row>
    <row r="167" spans="1:16" s="342" customFormat="1" ht="14.25" customHeight="1" x14ac:dyDescent="0.25">
      <c r="A167" s="536"/>
      <c r="B167" s="536"/>
      <c r="C167" s="722"/>
      <c r="D167" s="646" t="s">
        <v>949</v>
      </c>
      <c r="E167" s="88">
        <v>100</v>
      </c>
      <c r="F167" s="557" t="s">
        <v>83</v>
      </c>
      <c r="G167" s="575">
        <v>0.725392599452097</v>
      </c>
      <c r="H167" s="575">
        <v>0.69719363993810579</v>
      </c>
      <c r="I167" s="572">
        <v>16572</v>
      </c>
      <c r="J167" s="649">
        <v>9659</v>
      </c>
      <c r="K167" s="649">
        <v>6913</v>
      </c>
      <c r="L167" s="680"/>
      <c r="M167" s="680"/>
      <c r="N167" s="576"/>
      <c r="O167" s="681"/>
      <c r="P167" s="576"/>
    </row>
    <row r="168" spans="1:16" s="342" customFormat="1" ht="15.75" customHeight="1" x14ac:dyDescent="0.25">
      <c r="A168" s="536"/>
      <c r="B168" s="536"/>
      <c r="C168" s="722"/>
      <c r="D168" s="646" t="s">
        <v>950</v>
      </c>
      <c r="E168" s="88">
        <v>100</v>
      </c>
      <c r="F168" s="557" t="s">
        <v>83</v>
      </c>
      <c r="G168" s="575">
        <v>1.1305320831886405</v>
      </c>
      <c r="H168" s="575">
        <v>1.0899645681581247</v>
      </c>
      <c r="I168" s="572">
        <v>25908</v>
      </c>
      <c r="J168" s="649">
        <v>16077</v>
      </c>
      <c r="K168" s="649">
        <v>9831</v>
      </c>
      <c r="L168" s="680"/>
      <c r="M168" s="680"/>
      <c r="N168" s="576"/>
      <c r="O168" s="681"/>
      <c r="P168" s="576"/>
    </row>
    <row r="169" spans="1:16" s="342" customFormat="1" ht="15.75" customHeight="1" x14ac:dyDescent="0.25">
      <c r="A169" s="536"/>
      <c r="B169" s="536"/>
      <c r="C169" s="722"/>
      <c r="D169" s="646" t="s">
        <v>951</v>
      </c>
      <c r="E169" s="88">
        <v>100</v>
      </c>
      <c r="F169" s="557" t="s">
        <v>83</v>
      </c>
      <c r="G169" s="575">
        <v>1.1536829108307289</v>
      </c>
      <c r="H169" s="575">
        <v>1.105236188439173</v>
      </c>
      <c r="I169" s="572">
        <v>26271</v>
      </c>
      <c r="J169" s="649">
        <v>15819</v>
      </c>
      <c r="K169" s="649">
        <v>10452</v>
      </c>
      <c r="L169" s="680"/>
      <c r="M169" s="680"/>
      <c r="N169" s="576"/>
      <c r="O169" s="681"/>
      <c r="P169" s="576"/>
    </row>
    <row r="170" spans="1:16" s="342" customFormat="1" ht="15" customHeight="1" x14ac:dyDescent="0.25">
      <c r="A170" s="536"/>
      <c r="B170" s="536"/>
      <c r="C170" s="722"/>
      <c r="D170" s="646" t="s">
        <v>952</v>
      </c>
      <c r="E170" s="88">
        <v>100</v>
      </c>
      <c r="F170" s="557" t="s">
        <v>83</v>
      </c>
      <c r="G170" s="575">
        <v>1.1112397268202339</v>
      </c>
      <c r="H170" s="575">
        <v>1.0812559582457915</v>
      </c>
      <c r="I170" s="572">
        <v>25701</v>
      </c>
      <c r="J170" s="649">
        <v>15942</v>
      </c>
      <c r="K170" s="649">
        <v>9759</v>
      </c>
      <c r="L170" s="680"/>
      <c r="M170" s="680"/>
      <c r="N170" s="576"/>
      <c r="O170" s="681"/>
      <c r="P170" s="576"/>
    </row>
    <row r="171" spans="1:16" s="342" customFormat="1" ht="15.75" customHeight="1" x14ac:dyDescent="0.25">
      <c r="A171" s="536"/>
      <c r="B171" s="536"/>
      <c r="C171" s="722"/>
      <c r="D171" s="595" t="s">
        <v>953</v>
      </c>
      <c r="E171" s="88">
        <v>100</v>
      </c>
      <c r="F171" s="557" t="s">
        <v>83</v>
      </c>
      <c r="G171" s="575">
        <v>1.1266736119149592</v>
      </c>
      <c r="H171" s="575">
        <v>1.1750312794756996</v>
      </c>
      <c r="I171" s="572">
        <v>27930</v>
      </c>
      <c r="J171" s="649">
        <v>14921</v>
      </c>
      <c r="K171" s="649">
        <v>13009</v>
      </c>
      <c r="L171" s="680"/>
      <c r="M171" s="680"/>
      <c r="N171" s="576"/>
      <c r="O171" s="681"/>
      <c r="P171" s="576"/>
    </row>
    <row r="172" spans="1:16" s="342" customFormat="1" ht="15.75" customHeight="1" x14ac:dyDescent="0.25">
      <c r="A172" s="536"/>
      <c r="B172" s="536"/>
      <c r="C172" s="722"/>
      <c r="D172" s="595" t="s">
        <v>956</v>
      </c>
      <c r="E172" s="88">
        <v>100</v>
      </c>
      <c r="F172" s="557" t="s">
        <v>83</v>
      </c>
      <c r="G172" s="575">
        <v>1.1961260948412238</v>
      </c>
      <c r="H172" s="575">
        <v>1.1111681401185884</v>
      </c>
      <c r="I172" s="572">
        <v>26412</v>
      </c>
      <c r="J172" s="649">
        <v>15157</v>
      </c>
      <c r="K172" s="649">
        <v>11255</v>
      </c>
      <c r="L172" s="680"/>
      <c r="M172" s="680"/>
      <c r="N172" s="576"/>
      <c r="O172" s="681"/>
      <c r="P172" s="576"/>
    </row>
    <row r="173" spans="1:16" s="342" customFormat="1" ht="14.25" customHeight="1" x14ac:dyDescent="0.25">
      <c r="A173" s="536"/>
      <c r="B173" s="536"/>
      <c r="C173" s="722"/>
      <c r="D173" s="595" t="s">
        <v>957</v>
      </c>
      <c r="E173" s="88">
        <v>100</v>
      </c>
      <c r="F173" s="557" t="s">
        <v>83</v>
      </c>
      <c r="G173" s="575">
        <v>1.0340703013466064</v>
      </c>
      <c r="H173" s="575">
        <v>1.0857995808087479</v>
      </c>
      <c r="I173" s="572">
        <v>25809</v>
      </c>
      <c r="J173" s="649">
        <v>14593</v>
      </c>
      <c r="K173" s="649">
        <v>11216</v>
      </c>
      <c r="L173" s="680"/>
      <c r="M173" s="680"/>
      <c r="N173" s="576"/>
      <c r="O173" s="681"/>
      <c r="P173" s="576"/>
    </row>
    <row r="174" spans="1:16" s="342" customFormat="1" ht="15.75" customHeight="1" x14ac:dyDescent="0.25">
      <c r="A174" s="536"/>
      <c r="B174" s="536"/>
      <c r="C174" s="722"/>
      <c r="D174" s="595" t="s">
        <v>958</v>
      </c>
      <c r="E174" s="88">
        <v>100</v>
      </c>
      <c r="F174" s="557" t="s">
        <v>83</v>
      </c>
      <c r="G174" s="575">
        <v>1.0996643129991899</v>
      </c>
      <c r="H174" s="575">
        <v>0.99572647055606367</v>
      </c>
      <c r="I174" s="572">
        <v>23668</v>
      </c>
      <c r="J174" s="649">
        <v>14026</v>
      </c>
      <c r="K174" s="649">
        <v>9642</v>
      </c>
      <c r="L174" s="680"/>
      <c r="M174" s="680"/>
      <c r="N174" s="576"/>
      <c r="O174" s="681"/>
      <c r="P174" s="576"/>
    </row>
    <row r="175" spans="1:16" s="342" customFormat="1" ht="15.75" customHeight="1" x14ac:dyDescent="0.25">
      <c r="A175" s="536"/>
      <c r="B175" s="536"/>
      <c r="C175" s="722"/>
      <c r="D175" s="595" t="s">
        <v>959</v>
      </c>
      <c r="E175" s="88">
        <v>100</v>
      </c>
      <c r="F175" s="557" t="s">
        <v>83</v>
      </c>
      <c r="G175" s="575">
        <v>1.0610796002623761</v>
      </c>
      <c r="H175" s="575">
        <v>0.98373635545937288</v>
      </c>
      <c r="I175" s="572">
        <v>23383</v>
      </c>
      <c r="J175" s="649">
        <v>14103</v>
      </c>
      <c r="K175" s="649">
        <v>9280</v>
      </c>
      <c r="L175" s="680"/>
      <c r="M175" s="680"/>
      <c r="N175" s="576"/>
      <c r="O175" s="681"/>
      <c r="P175" s="576"/>
    </row>
    <row r="176" spans="1:16" s="342" customFormat="1" ht="15.75" customHeight="1" x14ac:dyDescent="0.25">
      <c r="A176" s="536"/>
      <c r="B176" s="536"/>
      <c r="C176" s="722"/>
      <c r="D176" s="595" t="s">
        <v>960</v>
      </c>
      <c r="E176" s="88">
        <v>100</v>
      </c>
      <c r="F176" s="557" t="s">
        <v>83</v>
      </c>
      <c r="G176" s="575">
        <v>1.0417872438939693</v>
      </c>
      <c r="H176" s="575">
        <v>1.0301402044125307</v>
      </c>
      <c r="I176" s="572">
        <v>24486</v>
      </c>
      <c r="J176" s="649">
        <v>13574</v>
      </c>
      <c r="K176" s="649">
        <v>10912</v>
      </c>
      <c r="L176" s="680"/>
      <c r="M176" s="680"/>
      <c r="N176" s="576"/>
      <c r="O176" s="681"/>
      <c r="P176" s="576"/>
    </row>
    <row r="177" spans="1:16" s="342" customFormat="1" ht="15.75" customHeight="1" x14ac:dyDescent="0.25">
      <c r="A177" s="536"/>
      <c r="B177" s="536"/>
      <c r="C177" s="722"/>
      <c r="D177" s="595" t="s">
        <v>961</v>
      </c>
      <c r="E177" s="88">
        <v>100</v>
      </c>
      <c r="F177" s="557" t="s">
        <v>83</v>
      </c>
      <c r="G177" s="575">
        <v>0.7022417718100088</v>
      </c>
      <c r="H177" s="575">
        <v>0.71490535381777887</v>
      </c>
      <c r="I177" s="572">
        <v>16993</v>
      </c>
      <c r="J177" s="649">
        <v>9825</v>
      </c>
      <c r="K177" s="649">
        <v>7168</v>
      </c>
      <c r="L177" s="680"/>
      <c r="M177" s="680"/>
      <c r="N177" s="576"/>
      <c r="O177" s="681"/>
      <c r="P177" s="576"/>
    </row>
    <row r="178" spans="1:16" s="342" customFormat="1" ht="15.75" customHeight="1" x14ac:dyDescent="0.25">
      <c r="A178" s="536"/>
      <c r="B178" s="536"/>
      <c r="C178" s="722"/>
      <c r="D178" s="595" t="s">
        <v>954</v>
      </c>
      <c r="E178" s="88">
        <v>100</v>
      </c>
      <c r="F178" s="557" t="s">
        <v>83</v>
      </c>
      <c r="G178" s="575">
        <v>1.0070610024308368</v>
      </c>
      <c r="H178" s="575">
        <v>1.089501791785972</v>
      </c>
      <c r="I178" s="572">
        <v>25897</v>
      </c>
      <c r="J178" s="649">
        <v>13810</v>
      </c>
      <c r="K178" s="649">
        <v>12087</v>
      </c>
      <c r="L178" s="680"/>
      <c r="M178" s="680"/>
      <c r="N178" s="576"/>
      <c r="O178" s="681"/>
      <c r="P178" s="576"/>
    </row>
    <row r="179" spans="1:16" s="342" customFormat="1" ht="15.75" customHeight="1" x14ac:dyDescent="0.25">
      <c r="A179" s="536"/>
      <c r="B179" s="536"/>
      <c r="C179" s="722"/>
      <c r="D179" s="595" t="s">
        <v>955</v>
      </c>
      <c r="E179" s="88">
        <v>100</v>
      </c>
      <c r="F179" s="557" t="s">
        <v>83</v>
      </c>
      <c r="G179" s="575">
        <v>1.0340703013466064</v>
      </c>
      <c r="H179" s="575">
        <v>1.0230302765130894</v>
      </c>
      <c r="I179" s="572">
        <v>24317</v>
      </c>
      <c r="J179" s="649">
        <v>14383</v>
      </c>
      <c r="K179" s="649">
        <v>9934</v>
      </c>
      <c r="L179" s="680"/>
      <c r="M179" s="680"/>
      <c r="N179" s="576"/>
      <c r="O179" s="681"/>
      <c r="P179" s="576"/>
    </row>
    <row r="180" spans="1:16" s="342" customFormat="1" ht="15.75" customHeight="1" x14ac:dyDescent="0.25">
      <c r="A180" s="536"/>
      <c r="B180" s="536"/>
      <c r="C180" s="722"/>
      <c r="D180" s="595" t="s">
        <v>962</v>
      </c>
      <c r="E180" s="88">
        <v>100</v>
      </c>
      <c r="F180" s="557" t="s">
        <v>83</v>
      </c>
      <c r="G180" s="575">
        <v>1.3350310606937532</v>
      </c>
      <c r="H180" s="575">
        <v>1.1982963098212085</v>
      </c>
      <c r="I180" s="572">
        <v>28483</v>
      </c>
      <c r="J180" s="649">
        <v>17482</v>
      </c>
      <c r="K180" s="649">
        <v>11001</v>
      </c>
      <c r="L180" s="680"/>
      <c r="M180" s="680"/>
      <c r="N180" s="576"/>
      <c r="O180" s="681"/>
      <c r="P180" s="576"/>
    </row>
    <row r="181" spans="1:16" s="342" customFormat="1" ht="15.75" customHeight="1" x14ac:dyDescent="0.25">
      <c r="A181" s="536"/>
      <c r="B181" s="536"/>
      <c r="C181" s="722"/>
      <c r="D181" s="595" t="s">
        <v>963</v>
      </c>
      <c r="E181" s="88">
        <v>100</v>
      </c>
      <c r="F181" s="557" t="s">
        <v>83</v>
      </c>
      <c r="G181" s="575">
        <v>1.1421074970096847</v>
      </c>
      <c r="H181" s="575">
        <v>1.1105791520085755</v>
      </c>
      <c r="I181" s="572">
        <v>26398</v>
      </c>
      <c r="J181" s="649">
        <v>15012</v>
      </c>
      <c r="K181" s="649">
        <v>11386</v>
      </c>
      <c r="L181" s="680"/>
      <c r="M181" s="680"/>
      <c r="N181" s="576"/>
      <c r="O181" s="681"/>
      <c r="P181" s="576"/>
    </row>
    <row r="182" spans="1:16" s="342" customFormat="1" ht="15.75" customHeight="1" x14ac:dyDescent="0.25">
      <c r="A182" s="536"/>
      <c r="B182" s="536"/>
      <c r="C182" s="722"/>
      <c r="D182" s="595" t="s">
        <v>964</v>
      </c>
      <c r="E182" s="88">
        <v>100</v>
      </c>
      <c r="F182" s="557" t="s">
        <v>83</v>
      </c>
      <c r="G182" s="575">
        <v>0.5749122197785238</v>
      </c>
      <c r="H182" s="575">
        <v>0.57388477204898025</v>
      </c>
      <c r="I182" s="572">
        <v>13641</v>
      </c>
      <c r="J182" s="649">
        <v>7534</v>
      </c>
      <c r="K182" s="649">
        <v>6107</v>
      </c>
      <c r="L182" s="680"/>
      <c r="M182" s="680"/>
      <c r="N182" s="576"/>
      <c r="O182" s="681"/>
      <c r="P182" s="576"/>
    </row>
    <row r="183" spans="1:16" s="342" customFormat="1" ht="15.75" customHeight="1" x14ac:dyDescent="0.25">
      <c r="A183" s="536"/>
      <c r="B183" s="536"/>
      <c r="C183" s="722"/>
      <c r="D183" s="595" t="s">
        <v>965</v>
      </c>
      <c r="E183" s="88">
        <v>100</v>
      </c>
      <c r="F183" s="557" t="s">
        <v>83</v>
      </c>
      <c r="G183" s="575">
        <v>0.30481923062082805</v>
      </c>
      <c r="H183" s="575">
        <v>0.48246540325912363</v>
      </c>
      <c r="I183" s="572">
        <v>11468</v>
      </c>
      <c r="J183" s="649">
        <v>6805</v>
      </c>
      <c r="K183" s="649">
        <v>4663</v>
      </c>
      <c r="L183" s="680"/>
      <c r="M183" s="680"/>
      <c r="N183" s="576"/>
      <c r="O183" s="681"/>
      <c r="P183" s="576"/>
    </row>
    <row r="184" spans="1:16" s="342" customFormat="1" ht="15.75" customHeight="1" x14ac:dyDescent="0.25">
      <c r="A184" s="536"/>
      <c r="B184" s="536"/>
      <c r="C184" s="722"/>
      <c r="D184" s="595" t="s">
        <v>966</v>
      </c>
      <c r="E184" s="88">
        <v>100</v>
      </c>
      <c r="F184" s="557" t="s">
        <v>83</v>
      </c>
      <c r="G184" s="575">
        <v>0.37427171354709265</v>
      </c>
      <c r="H184" s="575">
        <v>0.44157280019251499</v>
      </c>
      <c r="I184" s="572">
        <v>10496</v>
      </c>
      <c r="J184" s="649">
        <v>5464</v>
      </c>
      <c r="K184" s="649">
        <v>5032</v>
      </c>
      <c r="L184" s="680"/>
      <c r="M184" s="680"/>
      <c r="N184" s="576"/>
      <c r="O184" s="681"/>
      <c r="P184" s="576"/>
    </row>
    <row r="185" spans="1:16" s="342" customFormat="1" ht="30" customHeight="1" x14ac:dyDescent="0.25">
      <c r="A185" s="536"/>
      <c r="B185" s="536"/>
      <c r="C185" s="722"/>
      <c r="D185" s="646" t="s">
        <v>636</v>
      </c>
      <c r="E185" s="88">
        <v>100</v>
      </c>
      <c r="F185" s="571" t="s">
        <v>62</v>
      </c>
      <c r="G185" s="575">
        <v>1.130910235229329</v>
      </c>
      <c r="H185" s="575">
        <v>1.0565780504430811</v>
      </c>
      <c r="I185" s="572">
        <v>28427</v>
      </c>
      <c r="J185" s="649">
        <v>23871</v>
      </c>
      <c r="K185" s="649">
        <v>4556</v>
      </c>
      <c r="L185" s="680"/>
      <c r="M185" s="680"/>
      <c r="N185" s="576"/>
      <c r="O185" s="681"/>
      <c r="P185" s="576"/>
    </row>
    <row r="186" spans="1:16" s="342" customFormat="1" ht="29.25" customHeight="1" x14ac:dyDescent="0.25">
      <c r="A186" s="536"/>
      <c r="B186" s="536"/>
      <c r="C186" s="722"/>
      <c r="D186" s="646" t="s">
        <v>970</v>
      </c>
      <c r="E186" s="88">
        <v>100</v>
      </c>
      <c r="F186" s="571" t="s">
        <v>62</v>
      </c>
      <c r="G186" s="575">
        <v>1.8015891747305484</v>
      </c>
      <c r="H186" s="575">
        <v>1.9371650688093343</v>
      </c>
      <c r="I186" s="572">
        <v>52119</v>
      </c>
      <c r="J186" s="649">
        <v>46578</v>
      </c>
      <c r="K186" s="649">
        <v>5541</v>
      </c>
      <c r="L186" s="680"/>
      <c r="M186" s="680"/>
      <c r="N186" s="576"/>
      <c r="O186" s="681"/>
      <c r="P186" s="576"/>
    </row>
    <row r="187" spans="1:16" s="342" customFormat="1" ht="30" customHeight="1" x14ac:dyDescent="0.25">
      <c r="A187" s="536"/>
      <c r="B187" s="536"/>
      <c r="C187" s="722"/>
      <c r="D187" s="646" t="s">
        <v>971</v>
      </c>
      <c r="E187" s="88">
        <v>100</v>
      </c>
      <c r="F187" s="571" t="s">
        <v>62</v>
      </c>
      <c r="G187" s="575">
        <v>1.7288175595940525</v>
      </c>
      <c r="H187" s="575">
        <v>1.6798873657394706</v>
      </c>
      <c r="I187" s="572">
        <v>45197</v>
      </c>
      <c r="J187" s="649">
        <v>38735</v>
      </c>
      <c r="K187" s="649">
        <v>6462</v>
      </c>
      <c r="L187" s="680"/>
      <c r="M187" s="680"/>
      <c r="N187" s="576"/>
      <c r="O187" s="681"/>
      <c r="P187" s="576"/>
    </row>
    <row r="188" spans="1:16" s="342" customFormat="1" ht="14.25" customHeight="1" x14ac:dyDescent="0.25">
      <c r="A188" s="536"/>
      <c r="B188" s="536"/>
      <c r="C188" s="722"/>
      <c r="D188" s="646" t="s">
        <v>967</v>
      </c>
      <c r="E188" s="88">
        <v>100</v>
      </c>
      <c r="F188" s="571" t="s">
        <v>62</v>
      </c>
      <c r="G188" s="575">
        <v>1.3039886712296436</v>
      </c>
      <c r="H188" s="575">
        <v>1.4956078436619813</v>
      </c>
      <c r="I188" s="572">
        <v>40239</v>
      </c>
      <c r="J188" s="649">
        <v>35423</v>
      </c>
      <c r="K188" s="649">
        <v>4816</v>
      </c>
      <c r="L188" s="680"/>
      <c r="M188" s="680"/>
      <c r="N188" s="576"/>
      <c r="O188" s="681"/>
      <c r="P188" s="576"/>
    </row>
    <row r="189" spans="1:16" s="342" customFormat="1" ht="14.25" customHeight="1" x14ac:dyDescent="0.25">
      <c r="A189" s="536"/>
      <c r="B189" s="536"/>
      <c r="C189" s="722"/>
      <c r="D189" s="645" t="s">
        <v>1073</v>
      </c>
      <c r="E189" s="88">
        <v>100</v>
      </c>
      <c r="F189" s="571" t="s">
        <v>62</v>
      </c>
      <c r="G189" s="575">
        <v>1.7150499567303907</v>
      </c>
      <c r="H189" s="575">
        <v>1.84480229907102</v>
      </c>
      <c r="I189" s="572">
        <v>49634</v>
      </c>
      <c r="J189" s="649">
        <v>44495</v>
      </c>
      <c r="K189" s="649">
        <v>5139</v>
      </c>
      <c r="L189" s="680"/>
      <c r="M189" s="680"/>
      <c r="N189" s="576"/>
      <c r="O189" s="681"/>
      <c r="P189" s="576"/>
    </row>
    <row r="190" spans="1:16" s="342" customFormat="1" ht="36" customHeight="1" x14ac:dyDescent="0.25">
      <c r="A190" s="536"/>
      <c r="B190" s="536"/>
      <c r="C190" s="722"/>
      <c r="D190" s="646" t="s">
        <v>972</v>
      </c>
      <c r="E190" s="88">
        <v>100</v>
      </c>
      <c r="F190" s="571" t="s">
        <v>62</v>
      </c>
      <c r="G190" s="575">
        <v>1.0109354102745653</v>
      </c>
      <c r="H190" s="575">
        <v>0.98250199406945526</v>
      </c>
      <c r="I190" s="572">
        <v>26434</v>
      </c>
      <c r="J190" s="649">
        <v>22826</v>
      </c>
      <c r="K190" s="649">
        <v>3608</v>
      </c>
      <c r="L190" s="680"/>
      <c r="M190" s="680"/>
      <c r="N190" s="576"/>
      <c r="O190" s="681"/>
      <c r="P190" s="576"/>
    </row>
    <row r="191" spans="1:16" s="342" customFormat="1" ht="30" customHeight="1" x14ac:dyDescent="0.25">
      <c r="A191" s="536"/>
      <c r="B191" s="536"/>
      <c r="C191" s="722"/>
      <c r="D191" s="646" t="s">
        <v>973</v>
      </c>
      <c r="E191" s="88">
        <v>100</v>
      </c>
      <c r="F191" s="571" t="s">
        <v>62</v>
      </c>
      <c r="G191" s="575">
        <v>1.6639131460939343</v>
      </c>
      <c r="H191" s="575">
        <v>1.579607787166444</v>
      </c>
      <c r="I191" s="572">
        <v>42499</v>
      </c>
      <c r="J191" s="649">
        <v>33260</v>
      </c>
      <c r="K191" s="649">
        <v>9239</v>
      </c>
      <c r="L191" s="680"/>
      <c r="M191" s="680"/>
      <c r="N191" s="576"/>
      <c r="O191" s="681"/>
      <c r="P191" s="576"/>
    </row>
    <row r="192" spans="1:16" s="342" customFormat="1" ht="28.5" customHeight="1" x14ac:dyDescent="0.25">
      <c r="A192" s="536"/>
      <c r="B192" s="536"/>
      <c r="C192" s="722"/>
      <c r="D192" s="646" t="s">
        <v>974</v>
      </c>
      <c r="E192" s="88">
        <v>100</v>
      </c>
      <c r="F192" s="571" t="s">
        <v>62</v>
      </c>
      <c r="G192" s="575">
        <v>1.195814648729447</v>
      </c>
      <c r="H192" s="575">
        <v>1.1997124674500219</v>
      </c>
      <c r="I192" s="572">
        <v>32278</v>
      </c>
      <c r="J192" s="649">
        <v>24530</v>
      </c>
      <c r="K192" s="649">
        <v>7748</v>
      </c>
      <c r="L192" s="680"/>
      <c r="M192" s="680"/>
      <c r="N192" s="576"/>
      <c r="O192" s="681"/>
      <c r="P192" s="576"/>
    </row>
    <row r="193" spans="1:16" s="342" customFormat="1" ht="30" customHeight="1" x14ac:dyDescent="0.25">
      <c r="A193" s="536"/>
      <c r="B193" s="536"/>
      <c r="C193" s="722"/>
      <c r="D193" s="646" t="s">
        <v>975</v>
      </c>
      <c r="E193" s="88">
        <v>100</v>
      </c>
      <c r="F193" s="571" t="s">
        <v>62</v>
      </c>
      <c r="G193" s="575">
        <v>1.0070018094563764</v>
      </c>
      <c r="H193" s="575">
        <v>1.0673568042556008</v>
      </c>
      <c r="I193" s="572">
        <v>28717</v>
      </c>
      <c r="J193" s="649">
        <v>20168</v>
      </c>
      <c r="K193" s="649">
        <v>8549</v>
      </c>
      <c r="L193" s="680"/>
      <c r="M193" s="680"/>
      <c r="N193" s="576"/>
      <c r="O193" s="681"/>
      <c r="P193" s="576"/>
    </row>
    <row r="194" spans="1:16" s="342" customFormat="1" ht="50.25" customHeight="1" x14ac:dyDescent="0.25">
      <c r="A194" s="536"/>
      <c r="B194" s="536"/>
      <c r="C194" s="722"/>
      <c r="D194" s="646" t="s">
        <v>976</v>
      </c>
      <c r="E194" s="88">
        <v>100</v>
      </c>
      <c r="F194" s="571" t="s">
        <v>62</v>
      </c>
      <c r="G194" s="575">
        <v>1.5183699158209425</v>
      </c>
      <c r="H194" s="575">
        <v>1.3707973081363238</v>
      </c>
      <c r="I194" s="572">
        <v>36881</v>
      </c>
      <c r="J194" s="649">
        <v>31663</v>
      </c>
      <c r="K194" s="649">
        <v>5218</v>
      </c>
      <c r="L194" s="680"/>
      <c r="M194" s="680"/>
      <c r="N194" s="576"/>
      <c r="O194" s="681"/>
      <c r="P194" s="576"/>
    </row>
    <row r="195" spans="1:16" s="342" customFormat="1" ht="29.25" customHeight="1" x14ac:dyDescent="0.25">
      <c r="A195" s="536"/>
      <c r="B195" s="536"/>
      <c r="C195" s="722"/>
      <c r="D195" s="646" t="s">
        <v>977</v>
      </c>
      <c r="E195" s="88">
        <v>100</v>
      </c>
      <c r="F195" s="571" t="s">
        <v>62</v>
      </c>
      <c r="G195" s="575">
        <v>1.3393910785933443</v>
      </c>
      <c r="H195" s="575">
        <v>1.1785638091075266</v>
      </c>
      <c r="I195" s="572">
        <v>31709</v>
      </c>
      <c r="J195" s="649">
        <v>26760</v>
      </c>
      <c r="K195" s="649">
        <v>4949</v>
      </c>
      <c r="L195" s="680"/>
      <c r="M195" s="680"/>
      <c r="N195" s="576"/>
      <c r="O195" s="681"/>
      <c r="P195" s="576"/>
    </row>
    <row r="196" spans="1:16" s="342" customFormat="1" ht="30.75" customHeight="1" x14ac:dyDescent="0.25">
      <c r="A196" s="536"/>
      <c r="B196" s="536"/>
      <c r="C196" s="722"/>
      <c r="D196" s="646" t="s">
        <v>978</v>
      </c>
      <c r="E196" s="88">
        <v>100</v>
      </c>
      <c r="F196" s="571" t="s">
        <v>62</v>
      </c>
      <c r="G196" s="575">
        <v>1.8055227755487375</v>
      </c>
      <c r="H196" s="575">
        <v>1.6656891452002209</v>
      </c>
      <c r="I196" s="572">
        <v>44815</v>
      </c>
      <c r="J196" s="649">
        <v>40547</v>
      </c>
      <c r="K196" s="649">
        <v>4268</v>
      </c>
      <c r="L196" s="680"/>
      <c r="M196" s="680"/>
      <c r="N196" s="576"/>
      <c r="O196" s="681"/>
      <c r="P196" s="576"/>
    </row>
    <row r="197" spans="1:16" s="342" customFormat="1" ht="30.75" customHeight="1" x14ac:dyDescent="0.25">
      <c r="A197" s="536"/>
      <c r="B197" s="536"/>
      <c r="C197" s="722"/>
      <c r="D197" s="646" t="s">
        <v>979</v>
      </c>
      <c r="E197" s="88">
        <v>100</v>
      </c>
      <c r="F197" s="571" t="s">
        <v>62</v>
      </c>
      <c r="G197" s="575">
        <v>1.1230430335929509</v>
      </c>
      <c r="H197" s="575">
        <v>1.0253568325033693</v>
      </c>
      <c r="I197" s="572">
        <v>27587</v>
      </c>
      <c r="J197" s="649">
        <v>22540</v>
      </c>
      <c r="K197" s="649">
        <v>5047</v>
      </c>
      <c r="L197" s="680"/>
      <c r="M197" s="680"/>
      <c r="N197" s="576"/>
      <c r="O197" s="681"/>
      <c r="P197" s="576"/>
    </row>
    <row r="198" spans="1:16" s="342" customFormat="1" ht="30.75" customHeight="1" x14ac:dyDescent="0.25">
      <c r="A198" s="536"/>
      <c r="B198" s="536"/>
      <c r="C198" s="722"/>
      <c r="D198" s="646" t="s">
        <v>987</v>
      </c>
      <c r="E198" s="88">
        <v>100</v>
      </c>
      <c r="F198" s="571" t="s">
        <v>62</v>
      </c>
      <c r="G198" s="575">
        <v>1.8900951931398002</v>
      </c>
      <c r="H198" s="575">
        <v>1.6396714635837943</v>
      </c>
      <c r="I198" s="572">
        <v>44115</v>
      </c>
      <c r="J198" s="649">
        <v>39022</v>
      </c>
      <c r="K198" s="649">
        <v>5093</v>
      </c>
      <c r="L198" s="680"/>
      <c r="M198" s="680"/>
      <c r="N198" s="576"/>
      <c r="O198" s="681"/>
      <c r="P198" s="576"/>
    </row>
    <row r="199" spans="1:16" s="342" customFormat="1" ht="30.75" customHeight="1" x14ac:dyDescent="0.25">
      <c r="A199" s="536"/>
      <c r="B199" s="536"/>
      <c r="C199" s="722"/>
      <c r="D199" s="646" t="s">
        <v>988</v>
      </c>
      <c r="E199" s="88">
        <v>100</v>
      </c>
      <c r="F199" s="571" t="s">
        <v>62</v>
      </c>
      <c r="G199" s="575">
        <v>2.7613877743686568</v>
      </c>
      <c r="H199" s="575">
        <v>2.4629080780441246</v>
      </c>
      <c r="I199" s="572">
        <v>66264</v>
      </c>
      <c r="J199" s="649">
        <v>58285</v>
      </c>
      <c r="K199" s="649">
        <v>7979</v>
      </c>
      <c r="L199" s="680"/>
      <c r="M199" s="680"/>
      <c r="N199" s="576"/>
      <c r="O199" s="681"/>
      <c r="P199" s="576"/>
    </row>
    <row r="200" spans="1:16" s="342" customFormat="1" ht="31.5" customHeight="1" x14ac:dyDescent="0.25">
      <c r="A200" s="536"/>
      <c r="B200" s="536"/>
      <c r="C200" s="722"/>
      <c r="D200" s="646" t="s">
        <v>989</v>
      </c>
      <c r="E200" s="88">
        <v>100</v>
      </c>
      <c r="F200" s="571" t="s">
        <v>62</v>
      </c>
      <c r="G200" s="575">
        <v>2.6571473526866494</v>
      </c>
      <c r="H200" s="575">
        <v>2.5382478503819765</v>
      </c>
      <c r="I200" s="572">
        <v>68291</v>
      </c>
      <c r="J200" s="649">
        <v>57797</v>
      </c>
      <c r="K200" s="649">
        <v>10494</v>
      </c>
      <c r="L200" s="680"/>
      <c r="M200" s="680"/>
      <c r="N200" s="576"/>
      <c r="O200" s="681"/>
      <c r="P200" s="576"/>
    </row>
    <row r="201" spans="1:16" s="342" customFormat="1" ht="29.25" customHeight="1" x14ac:dyDescent="0.25">
      <c r="A201" s="536"/>
      <c r="B201" s="536"/>
      <c r="C201" s="722"/>
      <c r="D201" s="646" t="s">
        <v>990</v>
      </c>
      <c r="E201" s="88">
        <v>100</v>
      </c>
      <c r="F201" s="571" t="s">
        <v>62</v>
      </c>
      <c r="G201" s="575">
        <v>0.69821414522854219</v>
      </c>
      <c r="H201" s="575">
        <v>0.76001364813241368</v>
      </c>
      <c r="I201" s="572">
        <v>20448</v>
      </c>
      <c r="J201" s="649">
        <v>14534</v>
      </c>
      <c r="K201" s="649">
        <v>5914</v>
      </c>
      <c r="L201" s="680"/>
      <c r="M201" s="680"/>
      <c r="N201" s="576"/>
      <c r="O201" s="681"/>
      <c r="P201" s="576"/>
    </row>
    <row r="202" spans="1:16" s="342" customFormat="1" ht="28.5" customHeight="1" x14ac:dyDescent="0.25">
      <c r="A202" s="536"/>
      <c r="B202" s="536"/>
      <c r="C202" s="722"/>
      <c r="D202" s="646" t="s">
        <v>991</v>
      </c>
      <c r="E202" s="88">
        <v>100</v>
      </c>
      <c r="F202" s="571" t="s">
        <v>62</v>
      </c>
      <c r="G202" s="575">
        <v>1.7347179608213359</v>
      </c>
      <c r="H202" s="575">
        <v>1.6135051095009882</v>
      </c>
      <c r="I202" s="572">
        <v>43411</v>
      </c>
      <c r="J202" s="649">
        <v>36275</v>
      </c>
      <c r="K202" s="649">
        <v>7136</v>
      </c>
      <c r="L202" s="680"/>
      <c r="M202" s="680"/>
      <c r="N202" s="576"/>
      <c r="O202" s="681"/>
      <c r="P202" s="576"/>
    </row>
    <row r="203" spans="1:16" s="342" customFormat="1" ht="33" customHeight="1" x14ac:dyDescent="0.25">
      <c r="A203" s="536"/>
      <c r="B203" s="536"/>
      <c r="C203" s="722"/>
      <c r="D203" s="646" t="s">
        <v>992</v>
      </c>
      <c r="E203" s="88">
        <v>100</v>
      </c>
      <c r="F203" s="571" t="s">
        <v>62</v>
      </c>
      <c r="G203" s="575">
        <v>1.2666194634568484</v>
      </c>
      <c r="H203" s="575">
        <v>1.2947885096997633</v>
      </c>
      <c r="I203" s="572">
        <v>34836</v>
      </c>
      <c r="J203" s="649">
        <v>26613</v>
      </c>
      <c r="K203" s="649">
        <v>8223</v>
      </c>
      <c r="L203" s="680"/>
      <c r="M203" s="680"/>
      <c r="N203" s="576"/>
      <c r="O203" s="681"/>
      <c r="P203" s="576"/>
    </row>
    <row r="204" spans="1:16" s="342" customFormat="1" ht="29.25" customHeight="1" x14ac:dyDescent="0.25">
      <c r="A204" s="536"/>
      <c r="B204" s="536"/>
      <c r="C204" s="722"/>
      <c r="D204" s="646" t="s">
        <v>993</v>
      </c>
      <c r="E204" s="88">
        <v>100</v>
      </c>
      <c r="F204" s="571" t="s">
        <v>62</v>
      </c>
      <c r="G204" s="575">
        <v>0.871292581228857</v>
      </c>
      <c r="H204" s="575">
        <v>0.89798169693266394</v>
      </c>
      <c r="I204" s="572">
        <v>24160</v>
      </c>
      <c r="J204" s="649">
        <v>18624</v>
      </c>
      <c r="K204" s="649">
        <v>5536</v>
      </c>
      <c r="L204" s="680"/>
      <c r="M204" s="680"/>
      <c r="N204" s="576"/>
      <c r="O204" s="681"/>
      <c r="P204" s="576"/>
    </row>
    <row r="205" spans="1:16" s="342" customFormat="1" ht="30" customHeight="1" x14ac:dyDescent="0.25">
      <c r="A205" s="536"/>
      <c r="B205" s="536"/>
      <c r="C205" s="722"/>
      <c r="D205" s="646" t="s">
        <v>994</v>
      </c>
      <c r="E205" s="88">
        <v>100</v>
      </c>
      <c r="F205" s="571" t="s">
        <v>62</v>
      </c>
      <c r="G205" s="575">
        <v>0.85162457713791206</v>
      </c>
      <c r="H205" s="575">
        <v>0.75317471467895292</v>
      </c>
      <c r="I205" s="572">
        <v>20264</v>
      </c>
      <c r="J205" s="649">
        <v>17477</v>
      </c>
      <c r="K205" s="649">
        <v>2787</v>
      </c>
      <c r="L205" s="680"/>
      <c r="M205" s="680"/>
      <c r="N205" s="576"/>
      <c r="O205" s="681"/>
      <c r="P205" s="576"/>
    </row>
    <row r="206" spans="1:16" s="342" customFormat="1" ht="30.75" customHeight="1" x14ac:dyDescent="0.25">
      <c r="A206" s="536"/>
      <c r="B206" s="536"/>
      <c r="C206" s="722"/>
      <c r="D206" s="646" t="s">
        <v>995</v>
      </c>
      <c r="E206" s="88">
        <v>100</v>
      </c>
      <c r="F206" s="571" t="s">
        <v>62</v>
      </c>
      <c r="G206" s="575">
        <v>0.47203209818267639</v>
      </c>
      <c r="H206" s="575">
        <v>0.99279756236624117</v>
      </c>
      <c r="I206" s="572">
        <v>26711</v>
      </c>
      <c r="J206" s="649">
        <v>21254</v>
      </c>
      <c r="K206" s="649">
        <v>5457</v>
      </c>
      <c r="L206" s="680"/>
      <c r="M206" s="680"/>
      <c r="N206" s="576"/>
      <c r="O206" s="681"/>
      <c r="P206" s="576"/>
    </row>
    <row r="207" spans="1:16" s="342" customFormat="1" ht="30.75" customHeight="1" x14ac:dyDescent="0.25">
      <c r="A207" s="536"/>
      <c r="B207" s="536"/>
      <c r="C207" s="722"/>
      <c r="D207" s="646" t="s">
        <v>996</v>
      </c>
      <c r="E207" s="88">
        <v>100</v>
      </c>
      <c r="F207" s="571" t="s">
        <v>62</v>
      </c>
      <c r="G207" s="575">
        <v>0.90079458736527418</v>
      </c>
      <c r="H207" s="575">
        <v>1.0307462094096291</v>
      </c>
      <c r="I207" s="572">
        <v>27732</v>
      </c>
      <c r="J207" s="649">
        <v>20793</v>
      </c>
      <c r="K207" s="649">
        <v>6939</v>
      </c>
      <c r="L207" s="680"/>
      <c r="M207" s="680"/>
      <c r="N207" s="576"/>
      <c r="O207" s="681"/>
      <c r="P207" s="576"/>
    </row>
    <row r="208" spans="1:16" s="342" customFormat="1" ht="30.75" customHeight="1" x14ac:dyDescent="0.25">
      <c r="A208" s="536"/>
      <c r="B208" s="536"/>
      <c r="C208" s="722"/>
      <c r="D208" s="646" t="s">
        <v>997</v>
      </c>
      <c r="E208" s="88">
        <v>100</v>
      </c>
      <c r="F208" s="571" t="s">
        <v>62</v>
      </c>
      <c r="G208" s="575">
        <v>1.115175831956573</v>
      </c>
      <c r="H208" s="575">
        <v>1.0759426391890214</v>
      </c>
      <c r="I208" s="572">
        <v>28948</v>
      </c>
      <c r="J208" s="649">
        <v>22148</v>
      </c>
      <c r="K208" s="649">
        <v>6800</v>
      </c>
      <c r="L208" s="680"/>
      <c r="M208" s="680"/>
      <c r="N208" s="576"/>
      <c r="O208" s="681"/>
      <c r="P208" s="576"/>
    </row>
    <row r="209" spans="1:16" s="342" customFormat="1" ht="30.75" customHeight="1" x14ac:dyDescent="0.25">
      <c r="A209" s="536"/>
      <c r="B209" s="536"/>
      <c r="C209" s="722"/>
      <c r="D209" s="646" t="s">
        <v>998</v>
      </c>
      <c r="E209" s="88">
        <v>100</v>
      </c>
      <c r="F209" s="571" t="s">
        <v>62</v>
      </c>
      <c r="G209" s="575">
        <v>0.41892848713712533</v>
      </c>
      <c r="H209" s="575">
        <v>1.0196701106643504</v>
      </c>
      <c r="I209" s="572">
        <v>27434</v>
      </c>
      <c r="J209" s="649">
        <v>18633</v>
      </c>
      <c r="K209" s="649">
        <v>8801</v>
      </c>
      <c r="L209" s="680"/>
      <c r="M209" s="680"/>
      <c r="N209" s="576"/>
      <c r="O209" s="681"/>
      <c r="P209" s="576"/>
    </row>
    <row r="210" spans="1:16" s="342" customFormat="1" ht="30.75" customHeight="1" x14ac:dyDescent="0.25">
      <c r="A210" s="536"/>
      <c r="B210" s="536"/>
      <c r="C210" s="722"/>
      <c r="D210" s="646" t="s">
        <v>999</v>
      </c>
      <c r="E210" s="88">
        <v>100</v>
      </c>
      <c r="F210" s="571" t="s">
        <v>62</v>
      </c>
      <c r="G210" s="575">
        <v>1.2469514593659037</v>
      </c>
      <c r="H210" s="575">
        <v>1.2708894107292459</v>
      </c>
      <c r="I210" s="572">
        <v>34193</v>
      </c>
      <c r="J210" s="649">
        <v>25210</v>
      </c>
      <c r="K210" s="649">
        <v>8983</v>
      </c>
      <c r="L210" s="680"/>
      <c r="M210" s="680"/>
      <c r="N210" s="576"/>
      <c r="O210" s="681"/>
      <c r="P210" s="576"/>
    </row>
    <row r="211" spans="1:16" s="342" customFormat="1" ht="29.25" customHeight="1" x14ac:dyDescent="0.25">
      <c r="A211" s="536"/>
      <c r="B211" s="536"/>
      <c r="C211" s="722"/>
      <c r="D211" s="646" t="s">
        <v>1000</v>
      </c>
      <c r="E211" s="88">
        <v>100</v>
      </c>
      <c r="F211" s="571" t="s">
        <v>62</v>
      </c>
      <c r="G211" s="575">
        <v>1.6521123436393674</v>
      </c>
      <c r="H211" s="575">
        <v>1.5295423341131205</v>
      </c>
      <c r="I211" s="572">
        <v>41152</v>
      </c>
      <c r="J211" s="649">
        <v>34925</v>
      </c>
      <c r="K211" s="649">
        <v>6227</v>
      </c>
      <c r="L211" s="680"/>
      <c r="M211" s="680"/>
      <c r="N211" s="576"/>
      <c r="O211" s="681"/>
      <c r="P211" s="576"/>
    </row>
    <row r="212" spans="1:16" s="342" customFormat="1" ht="28.5" customHeight="1" x14ac:dyDescent="0.25">
      <c r="A212" s="536"/>
      <c r="B212" s="536"/>
      <c r="C212" s="722"/>
      <c r="D212" s="646" t="s">
        <v>1001</v>
      </c>
      <c r="E212" s="88">
        <v>100</v>
      </c>
      <c r="F212" s="571" t="s">
        <v>62</v>
      </c>
      <c r="G212" s="575">
        <v>1.370859885138856</v>
      </c>
      <c r="H212" s="575">
        <v>1.2744203818057609</v>
      </c>
      <c r="I212" s="572">
        <v>34288</v>
      </c>
      <c r="J212" s="649">
        <v>28816</v>
      </c>
      <c r="K212" s="649">
        <v>5472</v>
      </c>
      <c r="L212" s="680"/>
      <c r="M212" s="680"/>
      <c r="N212" s="576"/>
      <c r="O212" s="681"/>
      <c r="P212" s="576"/>
    </row>
    <row r="213" spans="1:16" s="342" customFormat="1" ht="30" customHeight="1" x14ac:dyDescent="0.25">
      <c r="A213" s="536"/>
      <c r="B213" s="536"/>
      <c r="C213" s="722"/>
      <c r="D213" s="595" t="s">
        <v>1012</v>
      </c>
      <c r="E213" s="88">
        <v>100</v>
      </c>
      <c r="F213" s="571" t="s">
        <v>62</v>
      </c>
      <c r="G213" s="575">
        <v>0.92439619227440795</v>
      </c>
      <c r="H213" s="575">
        <v>0.86664897464316748</v>
      </c>
      <c r="I213" s="572">
        <v>23317</v>
      </c>
      <c r="J213" s="649">
        <v>19131</v>
      </c>
      <c r="K213" s="649">
        <v>4186</v>
      </c>
      <c r="L213" s="680"/>
      <c r="M213" s="680"/>
      <c r="N213" s="576"/>
      <c r="O213" s="681"/>
      <c r="P213" s="576"/>
    </row>
    <row r="214" spans="1:16" s="342" customFormat="1" ht="30" customHeight="1" x14ac:dyDescent="0.25">
      <c r="A214" s="536"/>
      <c r="B214" s="536"/>
      <c r="C214" s="722"/>
      <c r="D214" s="646" t="s">
        <v>1013</v>
      </c>
      <c r="E214" s="88">
        <v>100</v>
      </c>
      <c r="F214" s="571" t="s">
        <v>62</v>
      </c>
      <c r="G214" s="575">
        <v>0.96373220045629771</v>
      </c>
      <c r="H214" s="575">
        <v>0.98900641447356197</v>
      </c>
      <c r="I214" s="572">
        <v>26609</v>
      </c>
      <c r="J214" s="649">
        <v>21484</v>
      </c>
      <c r="K214" s="649">
        <v>5125</v>
      </c>
      <c r="L214" s="680"/>
      <c r="M214" s="680"/>
      <c r="N214" s="576"/>
      <c r="O214" s="681"/>
      <c r="P214" s="576"/>
    </row>
    <row r="215" spans="1:16" s="342" customFormat="1" ht="30" customHeight="1" x14ac:dyDescent="0.25">
      <c r="A215" s="536"/>
      <c r="B215" s="536"/>
      <c r="C215" s="722"/>
      <c r="D215" s="646" t="s">
        <v>1014</v>
      </c>
      <c r="E215" s="88">
        <v>100</v>
      </c>
      <c r="F215" s="571" t="s">
        <v>62</v>
      </c>
      <c r="G215" s="575">
        <v>1.2823538667296042</v>
      </c>
      <c r="H215" s="575">
        <v>1.3950309201561952</v>
      </c>
      <c r="I215" s="572">
        <v>37533</v>
      </c>
      <c r="J215" s="649">
        <v>28515</v>
      </c>
      <c r="K215" s="649">
        <v>9018</v>
      </c>
      <c r="L215" s="680"/>
      <c r="M215" s="680"/>
      <c r="N215" s="576"/>
      <c r="O215" s="681"/>
      <c r="P215" s="576"/>
    </row>
    <row r="216" spans="1:16" s="342" customFormat="1" ht="30" customHeight="1" x14ac:dyDescent="0.25">
      <c r="A216" s="536"/>
      <c r="B216" s="536"/>
      <c r="C216" s="722"/>
      <c r="D216" s="646" t="s">
        <v>1033</v>
      </c>
      <c r="E216" s="88">
        <v>100</v>
      </c>
      <c r="F216" s="571" t="s">
        <v>62</v>
      </c>
      <c r="G216" s="575">
        <v>1.6068759342301941</v>
      </c>
      <c r="H216" s="575">
        <v>1.4270326685443999</v>
      </c>
      <c r="I216" s="572">
        <v>38394</v>
      </c>
      <c r="J216" s="649">
        <v>33507</v>
      </c>
      <c r="K216" s="649">
        <v>4887</v>
      </c>
      <c r="L216" s="680"/>
      <c r="M216" s="680"/>
      <c r="N216" s="576"/>
      <c r="O216" s="681"/>
      <c r="P216" s="576"/>
    </row>
    <row r="217" spans="1:16" s="342" customFormat="1" ht="30" customHeight="1" x14ac:dyDescent="0.25">
      <c r="A217" s="536"/>
      <c r="B217" s="536"/>
      <c r="C217" s="722"/>
      <c r="D217" s="646" t="s">
        <v>1021</v>
      </c>
      <c r="E217" s="88">
        <v>100</v>
      </c>
      <c r="F217" s="571" t="s">
        <v>62</v>
      </c>
      <c r="G217" s="575">
        <v>1.1938478483203525</v>
      </c>
      <c r="H217" s="575">
        <v>1.2859424979501783</v>
      </c>
      <c r="I217" s="572">
        <v>34598</v>
      </c>
      <c r="J217" s="649">
        <v>29706</v>
      </c>
      <c r="K217" s="649">
        <v>4892</v>
      </c>
      <c r="L217" s="680"/>
      <c r="M217" s="680"/>
      <c r="N217" s="576"/>
      <c r="O217" s="681"/>
      <c r="P217" s="576"/>
    </row>
    <row r="218" spans="1:16" s="342" customFormat="1" ht="30" customHeight="1" x14ac:dyDescent="0.25">
      <c r="A218" s="536"/>
      <c r="B218" s="536"/>
      <c r="C218" s="722"/>
      <c r="D218" s="646" t="s">
        <v>1022</v>
      </c>
      <c r="E218" s="88">
        <v>100</v>
      </c>
      <c r="F218" s="571" t="s">
        <v>62</v>
      </c>
      <c r="G218" s="575">
        <v>1.1584454409566518</v>
      </c>
      <c r="H218" s="575">
        <v>0.99547366676107363</v>
      </c>
      <c r="I218" s="572">
        <v>26783</v>
      </c>
      <c r="J218" s="649">
        <v>23603</v>
      </c>
      <c r="K218" s="649">
        <v>3180</v>
      </c>
      <c r="L218" s="680"/>
      <c r="M218" s="680"/>
      <c r="N218" s="576"/>
      <c r="O218" s="681"/>
      <c r="P218" s="576"/>
    </row>
    <row r="219" spans="1:16" s="342" customFormat="1" ht="30" customHeight="1" x14ac:dyDescent="0.25">
      <c r="A219" s="536"/>
      <c r="B219" s="536"/>
      <c r="C219" s="722"/>
      <c r="D219" s="646" t="s">
        <v>1023</v>
      </c>
      <c r="E219" s="88">
        <v>100</v>
      </c>
      <c r="F219" s="571" t="s">
        <v>62</v>
      </c>
      <c r="G219" s="575">
        <v>1.2115490520022028</v>
      </c>
      <c r="H219" s="575">
        <v>1.0922222742575853</v>
      </c>
      <c r="I219" s="572">
        <v>29386</v>
      </c>
      <c r="J219" s="649">
        <v>24643</v>
      </c>
      <c r="K219" s="649">
        <v>4743</v>
      </c>
      <c r="L219" s="680"/>
      <c r="M219" s="680"/>
      <c r="N219" s="576"/>
      <c r="O219" s="681"/>
      <c r="P219" s="576"/>
    </row>
    <row r="220" spans="1:16" s="342" customFormat="1" ht="30" customHeight="1" x14ac:dyDescent="0.25">
      <c r="A220" s="536"/>
      <c r="B220" s="536"/>
      <c r="C220" s="722"/>
      <c r="D220" s="646" t="s">
        <v>1024</v>
      </c>
      <c r="E220" s="88">
        <v>100</v>
      </c>
      <c r="F220" s="571" t="s">
        <v>62</v>
      </c>
      <c r="G220" s="575">
        <v>1.6108095350483833</v>
      </c>
      <c r="H220" s="575">
        <v>1.4840857275175638</v>
      </c>
      <c r="I220" s="572">
        <v>39929</v>
      </c>
      <c r="J220" s="649">
        <v>33061</v>
      </c>
      <c r="K220" s="649">
        <v>6868</v>
      </c>
      <c r="L220" s="680"/>
      <c r="M220" s="680"/>
      <c r="N220" s="576"/>
      <c r="O220" s="681"/>
      <c r="P220" s="576"/>
    </row>
    <row r="221" spans="1:16" s="342" customFormat="1" ht="30" customHeight="1" x14ac:dyDescent="0.25">
      <c r="A221" s="536"/>
      <c r="B221" s="536"/>
      <c r="C221" s="722"/>
      <c r="D221" s="646" t="s">
        <v>1025</v>
      </c>
      <c r="E221" s="88">
        <v>100</v>
      </c>
      <c r="F221" s="571" t="s">
        <v>62</v>
      </c>
      <c r="G221" s="575">
        <v>1.7071827550940131</v>
      </c>
      <c r="H221" s="575">
        <v>1.5382768415129207</v>
      </c>
      <c r="I221" s="572">
        <v>41387</v>
      </c>
      <c r="J221" s="649">
        <v>35217</v>
      </c>
      <c r="K221" s="649">
        <v>6170</v>
      </c>
      <c r="L221" s="680"/>
      <c r="M221" s="680"/>
      <c r="N221" s="576"/>
      <c r="O221" s="681"/>
      <c r="P221" s="576"/>
    </row>
    <row r="222" spans="1:16" s="342" customFormat="1" ht="30" customHeight="1" x14ac:dyDescent="0.25">
      <c r="A222" s="536"/>
      <c r="B222" s="536"/>
      <c r="C222" s="722"/>
      <c r="D222" s="646" t="s">
        <v>1026</v>
      </c>
      <c r="E222" s="88">
        <v>100</v>
      </c>
      <c r="F222" s="571" t="s">
        <v>62</v>
      </c>
      <c r="G222" s="575">
        <v>1.0758398237746833</v>
      </c>
      <c r="H222" s="575">
        <v>1.0534187605325149</v>
      </c>
      <c r="I222" s="572">
        <v>28342</v>
      </c>
      <c r="J222" s="649">
        <v>21517</v>
      </c>
      <c r="K222" s="649">
        <v>6825</v>
      </c>
      <c r="L222" s="680"/>
      <c r="M222" s="680"/>
      <c r="N222" s="576"/>
      <c r="O222" s="681"/>
      <c r="P222" s="576"/>
    </row>
    <row r="223" spans="1:16" s="342" customFormat="1" ht="30" customHeight="1" x14ac:dyDescent="0.25">
      <c r="A223" s="536"/>
      <c r="B223" s="536"/>
      <c r="C223" s="722"/>
      <c r="D223" s="646" t="s">
        <v>1027</v>
      </c>
      <c r="E223" s="88">
        <v>100</v>
      </c>
      <c r="F223" s="571" t="s">
        <v>62</v>
      </c>
      <c r="G223" s="575">
        <v>2.8066241837778305</v>
      </c>
      <c r="H223" s="575">
        <v>2.5054655715452792</v>
      </c>
      <c r="I223" s="572">
        <v>67409</v>
      </c>
      <c r="J223" s="649">
        <v>59253</v>
      </c>
      <c r="K223" s="649">
        <v>8156</v>
      </c>
      <c r="L223" s="680"/>
      <c r="M223" s="680"/>
      <c r="N223" s="576"/>
      <c r="O223" s="681"/>
      <c r="P223" s="576"/>
    </row>
    <row r="224" spans="1:16" s="342" customFormat="1" ht="29.25" customHeight="1" x14ac:dyDescent="0.25">
      <c r="A224" s="536"/>
      <c r="B224" s="536"/>
      <c r="C224" s="722"/>
      <c r="D224" s="646" t="s">
        <v>1028</v>
      </c>
      <c r="E224" s="88">
        <v>100</v>
      </c>
      <c r="F224" s="571" t="s">
        <v>62</v>
      </c>
      <c r="G224" s="575">
        <v>1.7524191645031864</v>
      </c>
      <c r="H224" s="575">
        <v>1.5317724211088142</v>
      </c>
      <c r="I224" s="572">
        <v>41212</v>
      </c>
      <c r="J224" s="649">
        <v>35297</v>
      </c>
      <c r="K224" s="649">
        <v>5915</v>
      </c>
      <c r="L224" s="680"/>
      <c r="M224" s="680"/>
      <c r="N224" s="576"/>
      <c r="O224" s="681"/>
      <c r="P224" s="576"/>
    </row>
    <row r="225" spans="1:16" s="342" customFormat="1" ht="30" customHeight="1" x14ac:dyDescent="0.25">
      <c r="A225" s="536"/>
      <c r="B225" s="536"/>
      <c r="C225" s="722"/>
      <c r="D225" s="646" t="s">
        <v>1029</v>
      </c>
      <c r="E225" s="88">
        <v>100</v>
      </c>
      <c r="F225" s="571" t="s">
        <v>62</v>
      </c>
      <c r="G225" s="575">
        <v>1.12697663441114</v>
      </c>
      <c r="H225" s="575">
        <v>1.1664841712141858</v>
      </c>
      <c r="I225" s="572">
        <v>31384</v>
      </c>
      <c r="J225" s="649">
        <v>25078</v>
      </c>
      <c r="K225" s="649">
        <v>6306</v>
      </c>
      <c r="L225" s="680"/>
      <c r="M225" s="680"/>
      <c r="N225" s="576"/>
      <c r="O225" s="681"/>
      <c r="P225" s="576"/>
    </row>
    <row r="226" spans="1:16" s="342" customFormat="1" ht="30.75" customHeight="1" x14ac:dyDescent="0.25">
      <c r="A226" s="536"/>
      <c r="B226" s="536"/>
      <c r="C226" s="722"/>
      <c r="D226" s="646" t="s">
        <v>1030</v>
      </c>
      <c r="E226" s="88">
        <v>100</v>
      </c>
      <c r="F226" s="571" t="s">
        <v>62</v>
      </c>
      <c r="G226" s="575">
        <v>1.0207694123200377</v>
      </c>
      <c r="H226" s="575">
        <v>0.97926836792569949</v>
      </c>
      <c r="I226" s="572">
        <v>26347</v>
      </c>
      <c r="J226" s="649">
        <v>20595</v>
      </c>
      <c r="K226" s="649">
        <v>5752</v>
      </c>
      <c r="L226" s="680"/>
      <c r="M226" s="680"/>
      <c r="N226" s="576"/>
      <c r="O226" s="681"/>
      <c r="P226" s="576"/>
    </row>
    <row r="227" spans="1:16" s="342" customFormat="1" ht="29.25" customHeight="1" x14ac:dyDescent="0.25">
      <c r="A227" s="536"/>
      <c r="B227" s="536"/>
      <c r="C227" s="722"/>
      <c r="D227" s="646" t="s">
        <v>1034</v>
      </c>
      <c r="E227" s="88">
        <v>100</v>
      </c>
      <c r="F227" s="571" t="s">
        <v>62</v>
      </c>
      <c r="G227" s="575">
        <v>1.7720871685941311</v>
      </c>
      <c r="H227" s="575">
        <v>1.8199739971856304</v>
      </c>
      <c r="I227" s="572">
        <v>48966</v>
      </c>
      <c r="J227" s="649">
        <v>40937</v>
      </c>
      <c r="K227" s="649">
        <v>8029</v>
      </c>
      <c r="L227" s="680"/>
      <c r="M227" s="680"/>
      <c r="N227" s="576"/>
      <c r="O227" s="681"/>
      <c r="P227" s="576"/>
    </row>
    <row r="228" spans="1:16" s="342" customFormat="1" ht="28.5" customHeight="1" x14ac:dyDescent="0.25">
      <c r="A228" s="536"/>
      <c r="B228" s="536"/>
      <c r="C228" s="722"/>
      <c r="D228" s="646" t="s">
        <v>1035</v>
      </c>
      <c r="E228" s="88">
        <v>100</v>
      </c>
      <c r="F228" s="571" t="s">
        <v>62</v>
      </c>
      <c r="G228" s="575">
        <v>1.3511918810479111</v>
      </c>
      <c r="H228" s="575">
        <v>1.5766715059554473</v>
      </c>
      <c r="I228" s="572">
        <v>42420</v>
      </c>
      <c r="J228" s="649">
        <v>36115</v>
      </c>
      <c r="K228" s="649">
        <v>6305</v>
      </c>
      <c r="L228" s="680"/>
      <c r="M228" s="680"/>
      <c r="N228" s="576"/>
      <c r="O228" s="681"/>
      <c r="P228" s="576"/>
    </row>
    <row r="229" spans="1:16" s="342" customFormat="1" ht="30.75" customHeight="1" x14ac:dyDescent="0.25">
      <c r="A229" s="536"/>
      <c r="B229" s="536"/>
      <c r="C229" s="722"/>
      <c r="D229" s="646" t="s">
        <v>1044</v>
      </c>
      <c r="E229" s="88">
        <v>100</v>
      </c>
      <c r="F229" s="571" t="s">
        <v>62</v>
      </c>
      <c r="G229" s="575">
        <v>2.0887420344583432</v>
      </c>
      <c r="H229" s="575">
        <v>1.8875456331551494</v>
      </c>
      <c r="I229" s="572">
        <v>50784</v>
      </c>
      <c r="J229" s="649">
        <v>44816</v>
      </c>
      <c r="K229" s="649">
        <v>5968</v>
      </c>
      <c r="L229" s="680"/>
      <c r="M229" s="680"/>
      <c r="N229" s="576"/>
      <c r="O229" s="681"/>
      <c r="P229" s="576"/>
    </row>
    <row r="230" spans="1:16" s="342" customFormat="1" ht="30.75" customHeight="1" x14ac:dyDescent="0.25">
      <c r="A230" s="536"/>
      <c r="B230" s="536"/>
      <c r="C230" s="722"/>
      <c r="D230" s="646" t="s">
        <v>1036</v>
      </c>
      <c r="E230" s="88">
        <v>100</v>
      </c>
      <c r="F230" s="571" t="s">
        <v>62</v>
      </c>
      <c r="G230" s="575">
        <v>1.1781134450475965</v>
      </c>
      <c r="H230" s="575">
        <v>1.0640116737620602</v>
      </c>
      <c r="I230" s="572">
        <v>28627</v>
      </c>
      <c r="J230" s="649">
        <v>24084</v>
      </c>
      <c r="K230" s="649">
        <v>4543</v>
      </c>
      <c r="L230" s="680"/>
      <c r="M230" s="680"/>
      <c r="N230" s="576"/>
      <c r="O230" s="681"/>
      <c r="P230" s="576"/>
    </row>
    <row r="231" spans="1:16" s="342" customFormat="1" ht="30.75" customHeight="1" x14ac:dyDescent="0.25">
      <c r="A231" s="536"/>
      <c r="B231" s="536"/>
      <c r="C231" s="722"/>
      <c r="D231" s="646" t="s">
        <v>1037</v>
      </c>
      <c r="E231" s="88">
        <v>100</v>
      </c>
      <c r="F231" s="571" t="s">
        <v>62</v>
      </c>
      <c r="G231" s="575">
        <v>1.8625599874124772</v>
      </c>
      <c r="H231" s="575">
        <v>1.7100678764145254</v>
      </c>
      <c r="I231" s="572">
        <v>46009</v>
      </c>
      <c r="J231" s="649">
        <v>39788</v>
      </c>
      <c r="K231" s="649">
        <v>6221</v>
      </c>
      <c r="L231" s="680"/>
      <c r="M231" s="680"/>
      <c r="N231" s="576"/>
      <c r="O231" s="681"/>
      <c r="P231" s="576"/>
    </row>
    <row r="232" spans="1:16" s="342" customFormat="1" ht="30.75" customHeight="1" x14ac:dyDescent="0.25">
      <c r="A232" s="536"/>
      <c r="B232" s="536"/>
      <c r="C232" s="722"/>
      <c r="D232" s="646" t="s">
        <v>1042</v>
      </c>
      <c r="E232" s="88">
        <v>100</v>
      </c>
      <c r="F232" s="571" t="s">
        <v>62</v>
      </c>
      <c r="G232" s="575">
        <v>1.2390842577295256</v>
      </c>
      <c r="H232" s="575">
        <v>1.3287973363840924</v>
      </c>
      <c r="I232" s="572">
        <v>35751</v>
      </c>
      <c r="J232" s="649">
        <v>30103</v>
      </c>
      <c r="K232" s="649">
        <v>5648</v>
      </c>
      <c r="L232" s="680"/>
      <c r="M232" s="680"/>
      <c r="N232" s="576"/>
      <c r="O232" s="681"/>
      <c r="P232" s="576"/>
    </row>
    <row r="233" spans="1:16" s="342" customFormat="1" ht="30.75" customHeight="1" x14ac:dyDescent="0.25">
      <c r="A233" s="536"/>
      <c r="B233" s="536"/>
      <c r="C233" s="722"/>
      <c r="D233" s="646" t="s">
        <v>1038</v>
      </c>
      <c r="E233" s="88">
        <v>100</v>
      </c>
      <c r="F233" s="571" t="s">
        <v>62</v>
      </c>
      <c r="G233" s="575">
        <v>1.6639131460939343</v>
      </c>
      <c r="H233" s="575">
        <v>1.5223317194937107</v>
      </c>
      <c r="I233" s="572">
        <v>40958</v>
      </c>
      <c r="J233" s="649">
        <v>35276</v>
      </c>
      <c r="K233" s="649">
        <v>5682</v>
      </c>
      <c r="L233" s="680"/>
      <c r="M233" s="680"/>
      <c r="N233" s="576"/>
      <c r="O233" s="681"/>
      <c r="P233" s="576"/>
    </row>
    <row r="234" spans="1:16" s="342" customFormat="1" ht="30.75" customHeight="1" x14ac:dyDescent="0.25">
      <c r="A234" s="536"/>
      <c r="B234" s="536"/>
      <c r="C234" s="722"/>
      <c r="D234" s="646" t="s">
        <v>1039</v>
      </c>
      <c r="E234" s="88">
        <v>100</v>
      </c>
      <c r="F234" s="571" t="s">
        <v>62</v>
      </c>
      <c r="G234" s="575">
        <v>2.6591141530957438</v>
      </c>
      <c r="H234" s="575">
        <v>2.3669028328795108</v>
      </c>
      <c r="I234" s="572">
        <v>63681</v>
      </c>
      <c r="J234" s="649">
        <v>55003</v>
      </c>
      <c r="K234" s="649">
        <v>8678</v>
      </c>
      <c r="L234" s="680"/>
      <c r="M234" s="680"/>
      <c r="N234" s="576"/>
      <c r="O234" s="681"/>
      <c r="P234" s="576"/>
    </row>
    <row r="235" spans="1:16" s="342" customFormat="1" ht="30.75" customHeight="1" x14ac:dyDescent="0.25">
      <c r="A235" s="536"/>
      <c r="B235" s="536"/>
      <c r="C235" s="722"/>
      <c r="D235" s="646" t="s">
        <v>1040</v>
      </c>
      <c r="E235" s="88">
        <v>100</v>
      </c>
      <c r="F235" s="571" t="s">
        <v>62</v>
      </c>
      <c r="G235" s="575">
        <v>1.6383447407757059</v>
      </c>
      <c r="H235" s="575">
        <v>1.4749423708352196</v>
      </c>
      <c r="I235" s="572">
        <v>39683</v>
      </c>
      <c r="J235" s="649">
        <v>33398</v>
      </c>
      <c r="K235" s="649">
        <v>6285</v>
      </c>
      <c r="L235" s="680"/>
      <c r="M235" s="680"/>
      <c r="N235" s="576"/>
      <c r="O235" s="681"/>
      <c r="P235" s="576"/>
    </row>
    <row r="236" spans="1:16" s="342" customFormat="1" ht="29.25" customHeight="1" x14ac:dyDescent="0.25">
      <c r="A236" s="536"/>
      <c r="B236" s="536"/>
      <c r="C236" s="722"/>
      <c r="D236" s="646" t="s">
        <v>1041</v>
      </c>
      <c r="E236" s="88">
        <v>100</v>
      </c>
      <c r="F236" s="571" t="s">
        <v>62</v>
      </c>
      <c r="G236" s="575">
        <v>1.3334906773660609</v>
      </c>
      <c r="H236" s="575">
        <v>1.391945966478819</v>
      </c>
      <c r="I236" s="572">
        <v>37450</v>
      </c>
      <c r="J236" s="649">
        <v>29659</v>
      </c>
      <c r="K236" s="649">
        <v>7791</v>
      </c>
      <c r="L236" s="680"/>
      <c r="M236" s="680"/>
      <c r="N236" s="576"/>
      <c r="O236" s="681"/>
      <c r="P236" s="576"/>
    </row>
    <row r="237" spans="1:16" s="342" customFormat="1" ht="29.25" customHeight="1" x14ac:dyDescent="0.25">
      <c r="A237" s="536"/>
      <c r="B237" s="536"/>
      <c r="C237" s="722"/>
      <c r="D237" s="646" t="s">
        <v>1056</v>
      </c>
      <c r="E237" s="88">
        <v>100</v>
      </c>
      <c r="F237" s="571" t="s">
        <v>62</v>
      </c>
      <c r="G237" s="575">
        <v>1.386594288411612</v>
      </c>
      <c r="H237" s="575">
        <v>1.2394451840899647</v>
      </c>
      <c r="I237" s="572">
        <v>33347</v>
      </c>
      <c r="J237" s="649">
        <v>27395</v>
      </c>
      <c r="K237" s="649">
        <v>5952</v>
      </c>
      <c r="L237" s="680"/>
      <c r="M237" s="680"/>
      <c r="N237" s="576"/>
      <c r="O237" s="681"/>
      <c r="P237" s="576"/>
    </row>
    <row r="238" spans="1:16" s="342" customFormat="1" ht="30.75" customHeight="1" x14ac:dyDescent="0.25">
      <c r="A238" s="536"/>
      <c r="B238" s="536"/>
      <c r="C238" s="722"/>
      <c r="D238" s="646" t="s">
        <v>1057</v>
      </c>
      <c r="E238" s="88">
        <v>100</v>
      </c>
      <c r="F238" s="571" t="s">
        <v>62</v>
      </c>
      <c r="G238" s="575">
        <v>1.2548186610022816</v>
      </c>
      <c r="H238" s="575">
        <v>1.1856629193771515</v>
      </c>
      <c r="I238" s="572">
        <v>31900</v>
      </c>
      <c r="J238" s="649">
        <v>26080</v>
      </c>
      <c r="K238" s="649">
        <v>5820</v>
      </c>
      <c r="L238" s="680"/>
      <c r="M238" s="680"/>
      <c r="N238" s="576"/>
      <c r="O238" s="681"/>
      <c r="P238" s="576"/>
    </row>
    <row r="239" spans="1:16" s="342" customFormat="1" ht="30.75" customHeight="1" x14ac:dyDescent="0.25">
      <c r="A239" s="536"/>
      <c r="B239" s="536"/>
      <c r="C239" s="722"/>
      <c r="D239" s="646" t="s">
        <v>1058</v>
      </c>
      <c r="E239" s="88">
        <v>100</v>
      </c>
      <c r="F239" s="571" t="s">
        <v>62</v>
      </c>
      <c r="G239" s="575">
        <v>1.9176303988671231</v>
      </c>
      <c r="H239" s="575">
        <v>1.7876749038646662</v>
      </c>
      <c r="I239" s="572">
        <v>48097</v>
      </c>
      <c r="J239" s="649">
        <v>39318</v>
      </c>
      <c r="K239" s="649">
        <v>8779</v>
      </c>
      <c r="L239" s="680"/>
      <c r="M239" s="680"/>
      <c r="N239" s="576"/>
      <c r="O239" s="681"/>
      <c r="P239" s="576"/>
    </row>
    <row r="240" spans="1:16" s="342" customFormat="1" ht="30.75" customHeight="1" x14ac:dyDescent="0.25">
      <c r="A240" s="536"/>
      <c r="B240" s="536"/>
      <c r="C240" s="722"/>
      <c r="D240" s="646" t="s">
        <v>1059</v>
      </c>
      <c r="E240" s="88">
        <v>100</v>
      </c>
      <c r="F240" s="571" t="s">
        <v>62</v>
      </c>
      <c r="G240" s="575">
        <v>1.6993155534576352</v>
      </c>
      <c r="H240" s="575">
        <v>1.5655210709769787</v>
      </c>
      <c r="I240" s="572">
        <v>42120</v>
      </c>
      <c r="J240" s="649">
        <v>34438</v>
      </c>
      <c r="K240" s="649">
        <v>7682</v>
      </c>
      <c r="L240" s="680"/>
      <c r="M240" s="680"/>
      <c r="N240" s="576"/>
      <c r="O240" s="681"/>
      <c r="P240" s="576"/>
    </row>
    <row r="241" spans="1:16" s="342" customFormat="1" ht="30.75" customHeight="1" x14ac:dyDescent="0.25">
      <c r="A241" s="536"/>
      <c r="B241" s="536"/>
      <c r="C241" s="722"/>
      <c r="D241" s="646" t="s">
        <v>1060</v>
      </c>
      <c r="E241" s="88">
        <v>100</v>
      </c>
      <c r="F241" s="571" t="s">
        <v>62</v>
      </c>
      <c r="G241" s="575">
        <v>1.6403115411848006</v>
      </c>
      <c r="H241" s="575">
        <v>1.5014060698507847</v>
      </c>
      <c r="I241" s="572">
        <v>40395</v>
      </c>
      <c r="J241" s="649">
        <v>34181</v>
      </c>
      <c r="K241" s="649">
        <v>6214</v>
      </c>
      <c r="L241" s="680"/>
      <c r="M241" s="680"/>
      <c r="N241" s="576"/>
      <c r="O241" s="681"/>
      <c r="P241" s="576"/>
    </row>
    <row r="242" spans="1:16" s="342" customFormat="1" ht="30.75" customHeight="1" x14ac:dyDescent="0.25">
      <c r="A242" s="536"/>
      <c r="B242" s="536"/>
      <c r="C242" s="722"/>
      <c r="D242" s="646" t="s">
        <v>1061</v>
      </c>
      <c r="E242" s="88">
        <v>100</v>
      </c>
      <c r="F242" s="571" t="s">
        <v>62</v>
      </c>
      <c r="G242" s="575">
        <v>0.78672016363779407</v>
      </c>
      <c r="H242" s="575">
        <v>0.82048617383230793</v>
      </c>
      <c r="I242" s="572">
        <v>22075</v>
      </c>
      <c r="J242" s="649">
        <v>15322</v>
      </c>
      <c r="K242" s="649">
        <v>6753</v>
      </c>
      <c r="L242" s="680"/>
      <c r="M242" s="680"/>
      <c r="N242" s="576"/>
      <c r="O242" s="681"/>
      <c r="P242" s="576"/>
    </row>
    <row r="243" spans="1:16" s="342" customFormat="1" ht="30.75" customHeight="1" x14ac:dyDescent="0.25">
      <c r="A243" s="536"/>
      <c r="B243" s="536"/>
      <c r="C243" s="722"/>
      <c r="D243" s="646" t="s">
        <v>1062</v>
      </c>
      <c r="E243" s="88">
        <v>100</v>
      </c>
      <c r="F243" s="571" t="s">
        <v>62</v>
      </c>
      <c r="G243" s="575">
        <v>1.7111163559122022</v>
      </c>
      <c r="H243" s="575">
        <v>1.6027263556884688</v>
      </c>
      <c r="I243" s="572">
        <v>43121</v>
      </c>
      <c r="J243" s="649">
        <v>36035</v>
      </c>
      <c r="K243" s="649">
        <v>7086</v>
      </c>
      <c r="L243" s="680"/>
      <c r="M243" s="680"/>
      <c r="N243" s="576"/>
      <c r="O243" s="681"/>
      <c r="P243" s="576"/>
    </row>
    <row r="244" spans="1:16" s="342" customFormat="1" ht="30.75" customHeight="1" x14ac:dyDescent="0.25">
      <c r="A244" s="536"/>
      <c r="B244" s="536"/>
      <c r="C244" s="722"/>
      <c r="D244" s="646" t="s">
        <v>1063</v>
      </c>
      <c r="E244" s="88">
        <v>100</v>
      </c>
      <c r="F244" s="571" t="s">
        <v>62</v>
      </c>
      <c r="G244" s="575">
        <v>2.128078042640233</v>
      </c>
      <c r="H244" s="575">
        <v>1.8972836797030119</v>
      </c>
      <c r="I244" s="572">
        <v>51046</v>
      </c>
      <c r="J244" s="649">
        <v>43127</v>
      </c>
      <c r="K244" s="649">
        <v>7919</v>
      </c>
      <c r="L244" s="680"/>
      <c r="M244" s="680"/>
      <c r="N244" s="576"/>
      <c r="O244" s="681"/>
      <c r="P244" s="576"/>
    </row>
    <row r="245" spans="1:16" s="342" customFormat="1" ht="45.75" customHeight="1" x14ac:dyDescent="0.25">
      <c r="A245" s="536"/>
      <c r="B245" s="536"/>
      <c r="C245" s="722"/>
      <c r="D245" s="646" t="s">
        <v>1067</v>
      </c>
      <c r="E245" s="88">
        <v>100</v>
      </c>
      <c r="F245" s="571" t="s">
        <v>62</v>
      </c>
      <c r="G245" s="575">
        <v>1.9589332074581072</v>
      </c>
      <c r="H245" s="575">
        <v>1.942591613832189</v>
      </c>
      <c r="I245" s="572">
        <v>52265</v>
      </c>
      <c r="J245" s="649">
        <v>42541</v>
      </c>
      <c r="K245" s="649">
        <v>9724</v>
      </c>
      <c r="L245" s="680"/>
      <c r="M245" s="680"/>
      <c r="N245" s="576"/>
      <c r="O245" s="681"/>
      <c r="P245" s="576"/>
    </row>
    <row r="246" spans="1:16" s="342" customFormat="1" ht="30" customHeight="1" x14ac:dyDescent="0.25">
      <c r="A246" s="536"/>
      <c r="B246" s="536"/>
      <c r="C246" s="722"/>
      <c r="D246" s="646" t="s">
        <v>1064</v>
      </c>
      <c r="E246" s="88">
        <v>100</v>
      </c>
      <c r="F246" s="571" t="s">
        <v>62</v>
      </c>
      <c r="G246" s="575">
        <v>1.5891747305483439</v>
      </c>
      <c r="H246" s="575">
        <v>1.5167193338878817</v>
      </c>
      <c r="I246" s="572">
        <v>40807</v>
      </c>
      <c r="J246" s="649">
        <v>33139</v>
      </c>
      <c r="K246" s="649">
        <v>7668</v>
      </c>
      <c r="L246" s="680"/>
      <c r="M246" s="680"/>
      <c r="N246" s="576"/>
      <c r="O246" s="681"/>
      <c r="P246" s="576"/>
    </row>
    <row r="247" spans="1:16" s="342" customFormat="1" ht="30" customHeight="1" x14ac:dyDescent="0.25">
      <c r="A247" s="536"/>
      <c r="B247" s="536"/>
      <c r="C247" s="722"/>
      <c r="D247" s="646" t="s">
        <v>1065</v>
      </c>
      <c r="E247" s="88">
        <v>100</v>
      </c>
      <c r="F247" s="571" t="s">
        <v>62</v>
      </c>
      <c r="G247" s="575">
        <v>2.5588073322319249</v>
      </c>
      <c r="H247" s="575">
        <v>2.3252373741766332</v>
      </c>
      <c r="I247" s="572">
        <v>62560</v>
      </c>
      <c r="J247" s="649">
        <v>52438</v>
      </c>
      <c r="K247" s="649">
        <v>10122</v>
      </c>
      <c r="L247" s="680"/>
      <c r="M247" s="680"/>
      <c r="N247" s="576"/>
      <c r="O247" s="681"/>
      <c r="P247" s="576"/>
    </row>
    <row r="248" spans="1:16" s="342" customFormat="1" ht="30" customHeight="1" x14ac:dyDescent="0.25">
      <c r="A248" s="536"/>
      <c r="B248" s="536"/>
      <c r="C248" s="722"/>
      <c r="D248" s="646" t="s">
        <v>1066</v>
      </c>
      <c r="E248" s="88">
        <v>100</v>
      </c>
      <c r="F248" s="571" t="s">
        <v>62</v>
      </c>
      <c r="G248" s="575">
        <v>2.4722681142317677</v>
      </c>
      <c r="H248" s="575">
        <v>2.3594692095605314</v>
      </c>
      <c r="I248" s="572">
        <v>63481</v>
      </c>
      <c r="J248" s="649">
        <v>55517</v>
      </c>
      <c r="K248" s="649">
        <v>7964</v>
      </c>
      <c r="L248" s="680"/>
      <c r="M248" s="680"/>
      <c r="N248" s="576"/>
      <c r="O248" s="681"/>
      <c r="P248" s="576"/>
    </row>
    <row r="249" spans="1:16" s="342" customFormat="1" ht="29.25" customHeight="1" x14ac:dyDescent="0.25">
      <c r="A249" s="536"/>
      <c r="B249" s="536"/>
      <c r="C249" s="722"/>
      <c r="D249" s="646" t="s">
        <v>1069</v>
      </c>
      <c r="E249" s="88">
        <v>100</v>
      </c>
      <c r="F249" s="571" t="s">
        <v>62</v>
      </c>
      <c r="G249" s="575">
        <v>2.3050900794587363</v>
      </c>
      <c r="H249" s="575">
        <v>1.9864128232975702</v>
      </c>
      <c r="I249" s="572">
        <v>53444</v>
      </c>
      <c r="J249" s="649">
        <v>47193</v>
      </c>
      <c r="K249" s="649">
        <v>6251</v>
      </c>
      <c r="L249" s="680"/>
      <c r="M249" s="680"/>
      <c r="N249" s="576"/>
      <c r="O249" s="681"/>
      <c r="P249" s="576"/>
    </row>
    <row r="250" spans="1:16" s="560" customFormat="1" ht="29.25" customHeight="1" x14ac:dyDescent="0.25">
      <c r="A250" s="561"/>
      <c r="B250" s="561"/>
      <c r="C250" s="722"/>
      <c r="D250" s="646" t="s">
        <v>1492</v>
      </c>
      <c r="E250" s="88"/>
      <c r="F250" s="571" t="s">
        <v>62</v>
      </c>
      <c r="G250" s="575">
        <v>0.5</v>
      </c>
      <c r="H250" s="575">
        <v>0.35807763527521874</v>
      </c>
      <c r="I250" s="572">
        <v>9634</v>
      </c>
      <c r="J250" s="649">
        <v>7675</v>
      </c>
      <c r="K250" s="649">
        <v>1959</v>
      </c>
      <c r="L250" s="680"/>
      <c r="M250" s="680"/>
      <c r="N250" s="576"/>
      <c r="O250" s="681"/>
      <c r="P250" s="576"/>
    </row>
    <row r="251" spans="1:16" s="342" customFormat="1" ht="29.25" customHeight="1" x14ac:dyDescent="0.25">
      <c r="A251" s="536"/>
      <c r="B251" s="536"/>
      <c r="C251" s="722"/>
      <c r="D251" s="646" t="s">
        <v>1439</v>
      </c>
      <c r="E251" s="88">
        <v>100</v>
      </c>
      <c r="F251" s="571" t="s">
        <v>62</v>
      </c>
      <c r="G251" s="575">
        <v>2.1103768389583824</v>
      </c>
      <c r="H251" s="575">
        <v>2.2264073521508077</v>
      </c>
      <c r="I251" s="572">
        <v>59901</v>
      </c>
      <c r="J251" s="649">
        <v>46362</v>
      </c>
      <c r="K251" s="649">
        <v>13539</v>
      </c>
      <c r="L251" s="680"/>
      <c r="M251" s="680"/>
      <c r="N251" s="576"/>
      <c r="O251" s="681"/>
      <c r="P251" s="576"/>
    </row>
    <row r="252" spans="1:16" s="342" customFormat="1" ht="45" customHeight="1" x14ac:dyDescent="0.25">
      <c r="A252" s="536"/>
      <c r="B252" s="536"/>
      <c r="C252" s="722"/>
      <c r="D252" s="645" t="s">
        <v>1456</v>
      </c>
      <c r="E252" s="574">
        <v>100</v>
      </c>
      <c r="F252" s="566" t="s">
        <v>62</v>
      </c>
      <c r="G252" s="575">
        <v>0.7</v>
      </c>
      <c r="H252" s="575">
        <v>2.9936316149026307</v>
      </c>
      <c r="I252" s="572">
        <v>80543</v>
      </c>
      <c r="J252" s="649">
        <v>50930</v>
      </c>
      <c r="K252" s="649">
        <v>29613</v>
      </c>
      <c r="L252" s="680"/>
      <c r="M252" s="680"/>
      <c r="N252" s="576"/>
      <c r="O252" s="681"/>
      <c r="P252" s="576"/>
    </row>
    <row r="253" spans="1:16" ht="30" customHeight="1" x14ac:dyDescent="0.25">
      <c r="C253" s="722" t="s">
        <v>44</v>
      </c>
      <c r="D253" s="645" t="s">
        <v>1409</v>
      </c>
      <c r="E253" s="88">
        <v>100</v>
      </c>
      <c r="F253" s="571" t="s">
        <v>605</v>
      </c>
      <c r="G253" s="627">
        <v>0</v>
      </c>
      <c r="H253" s="627">
        <v>0</v>
      </c>
      <c r="I253" s="572">
        <v>0</v>
      </c>
      <c r="J253" s="673">
        <v>0</v>
      </c>
      <c r="K253" s="673">
        <v>0</v>
      </c>
      <c r="L253" s="680"/>
      <c r="M253" s="680"/>
      <c r="N253" s="576"/>
      <c r="O253" s="681"/>
      <c r="P253" s="576"/>
    </row>
    <row r="254" spans="1:16" ht="43.5" customHeight="1" x14ac:dyDescent="0.25">
      <c r="C254" s="722"/>
      <c r="D254" s="584" t="s">
        <v>607</v>
      </c>
      <c r="E254" s="88">
        <v>100</v>
      </c>
      <c r="F254" s="558" t="s">
        <v>606</v>
      </c>
      <c r="G254" s="627">
        <v>0</v>
      </c>
      <c r="H254" s="627">
        <v>0</v>
      </c>
      <c r="I254" s="572">
        <v>0</v>
      </c>
      <c r="J254" s="673">
        <v>0</v>
      </c>
      <c r="K254" s="673">
        <v>0</v>
      </c>
      <c r="L254" s="680"/>
      <c r="M254" s="680"/>
      <c r="N254" s="576"/>
      <c r="O254" s="681"/>
      <c r="P254" s="576"/>
    </row>
    <row r="255" spans="1:16" ht="28.5" customHeight="1" x14ac:dyDescent="0.25">
      <c r="C255" s="722"/>
      <c r="D255" s="584" t="s">
        <v>608</v>
      </c>
      <c r="E255" s="31">
        <v>100</v>
      </c>
      <c r="F255" s="558" t="s">
        <v>815</v>
      </c>
      <c r="G255" s="627">
        <v>90</v>
      </c>
      <c r="H255" s="627">
        <v>90</v>
      </c>
      <c r="I255" s="572">
        <v>0</v>
      </c>
      <c r="J255" s="673">
        <v>0</v>
      </c>
      <c r="K255" s="673">
        <v>0</v>
      </c>
      <c r="L255" s="626">
        <v>0</v>
      </c>
      <c r="M255" s="673">
        <v>0</v>
      </c>
      <c r="N255" s="27">
        <v>0</v>
      </c>
      <c r="O255" s="27">
        <v>0</v>
      </c>
      <c r="P255" s="576"/>
    </row>
    <row r="256" spans="1:16" ht="30" customHeight="1" x14ac:dyDescent="0.25">
      <c r="C256" s="722"/>
      <c r="D256" s="646" t="s">
        <v>611</v>
      </c>
      <c r="E256" s="31">
        <v>100</v>
      </c>
      <c r="F256" s="558" t="s">
        <v>814</v>
      </c>
      <c r="G256" s="627">
        <v>13</v>
      </c>
      <c r="H256" s="572">
        <v>9.5</v>
      </c>
      <c r="I256" s="572">
        <v>0</v>
      </c>
      <c r="J256" s="572">
        <v>0</v>
      </c>
      <c r="K256" s="673">
        <v>0</v>
      </c>
      <c r="L256" s="626">
        <v>0</v>
      </c>
      <c r="M256" s="673">
        <v>0</v>
      </c>
      <c r="N256" s="27">
        <v>0</v>
      </c>
      <c r="O256" s="27">
        <v>0</v>
      </c>
      <c r="P256" s="576"/>
    </row>
    <row r="257" spans="1:16" ht="30" customHeight="1" x14ac:dyDescent="0.25">
      <c r="C257" s="722"/>
      <c r="D257" s="646" t="s">
        <v>612</v>
      </c>
      <c r="E257" s="31">
        <v>100</v>
      </c>
      <c r="F257" s="558" t="s">
        <v>793</v>
      </c>
      <c r="G257" s="627">
        <v>7</v>
      </c>
      <c r="H257" s="627">
        <v>7</v>
      </c>
      <c r="I257" s="572">
        <v>0</v>
      </c>
      <c r="J257" s="673">
        <v>0</v>
      </c>
      <c r="K257" s="673">
        <v>0</v>
      </c>
      <c r="L257" s="626">
        <v>0</v>
      </c>
      <c r="M257" s="673">
        <v>0</v>
      </c>
      <c r="N257" s="27">
        <v>0</v>
      </c>
      <c r="O257" s="27">
        <v>0</v>
      </c>
      <c r="P257" s="576"/>
    </row>
    <row r="258" spans="1:16" ht="28.5" customHeight="1" x14ac:dyDescent="0.25">
      <c r="C258" s="722"/>
      <c r="D258" s="646" t="s">
        <v>615</v>
      </c>
      <c r="E258" s="31">
        <v>100</v>
      </c>
      <c r="F258" s="558" t="s">
        <v>796</v>
      </c>
      <c r="G258" s="627">
        <v>4.2</v>
      </c>
      <c r="H258" s="627">
        <v>4.2</v>
      </c>
      <c r="I258" s="572">
        <v>0</v>
      </c>
      <c r="J258" s="673">
        <v>0</v>
      </c>
      <c r="K258" s="673">
        <v>0</v>
      </c>
      <c r="L258" s="626">
        <v>0</v>
      </c>
      <c r="M258" s="673">
        <v>0</v>
      </c>
      <c r="N258" s="27">
        <v>0</v>
      </c>
      <c r="O258" s="27">
        <v>600</v>
      </c>
      <c r="P258" s="576"/>
    </row>
    <row r="259" spans="1:16" ht="29.25" customHeight="1" x14ac:dyDescent="0.25">
      <c r="C259" s="722"/>
      <c r="D259" s="646" t="s">
        <v>617</v>
      </c>
      <c r="E259" s="31">
        <v>100</v>
      </c>
      <c r="F259" s="558" t="s">
        <v>795</v>
      </c>
      <c r="G259" s="627">
        <v>4.0999999999999996</v>
      </c>
      <c r="H259" s="627">
        <v>4.0999999999999996</v>
      </c>
      <c r="I259" s="572">
        <v>0</v>
      </c>
      <c r="J259" s="673">
        <v>0</v>
      </c>
      <c r="K259" s="673">
        <v>0</v>
      </c>
      <c r="L259" s="626">
        <v>0</v>
      </c>
      <c r="M259" s="673">
        <v>0</v>
      </c>
      <c r="N259" s="27">
        <v>0</v>
      </c>
      <c r="O259" s="27">
        <v>0</v>
      </c>
      <c r="P259" s="576"/>
    </row>
    <row r="260" spans="1:16" s="67" customFormat="1" ht="20.25" customHeight="1" x14ac:dyDescent="0.25">
      <c r="A260" s="536"/>
      <c r="B260" s="536"/>
      <c r="C260" s="722"/>
      <c r="D260" s="646" t="s">
        <v>618</v>
      </c>
      <c r="E260" s="31">
        <v>100</v>
      </c>
      <c r="F260" s="558" t="s">
        <v>306</v>
      </c>
      <c r="G260" s="627" t="s">
        <v>40</v>
      </c>
      <c r="H260" s="627" t="s">
        <v>40</v>
      </c>
      <c r="I260" s="572">
        <v>8629.6</v>
      </c>
      <c r="J260" s="673">
        <v>921.8</v>
      </c>
      <c r="K260" s="673">
        <v>7707.8</v>
      </c>
      <c r="L260" s="511"/>
      <c r="M260" s="511"/>
      <c r="N260" s="54"/>
      <c r="O260" s="55"/>
      <c r="P260" s="576"/>
    </row>
    <row r="261" spans="1:16" s="67" customFormat="1" ht="32.25" customHeight="1" x14ac:dyDescent="0.25">
      <c r="A261" s="536"/>
      <c r="B261" s="536"/>
      <c r="C261" s="722"/>
      <c r="D261" s="646" t="s">
        <v>619</v>
      </c>
      <c r="E261" s="31">
        <v>100</v>
      </c>
      <c r="F261" s="558" t="s">
        <v>306</v>
      </c>
      <c r="G261" s="627" t="s">
        <v>40</v>
      </c>
      <c r="H261" s="627" t="s">
        <v>40</v>
      </c>
      <c r="I261" s="572">
        <v>10384.299999999999</v>
      </c>
      <c r="J261" s="673">
        <v>0</v>
      </c>
      <c r="K261" s="673">
        <v>10384.299999999999</v>
      </c>
      <c r="L261" s="511"/>
      <c r="M261" s="511"/>
      <c r="N261" s="54"/>
      <c r="O261" s="55"/>
      <c r="P261" s="576"/>
    </row>
    <row r="262" spans="1:16" s="560" customFormat="1" ht="22.5" customHeight="1" x14ac:dyDescent="0.25">
      <c r="A262" s="561"/>
      <c r="B262" s="561"/>
      <c r="C262" s="722"/>
      <c r="D262" s="646" t="s">
        <v>1499</v>
      </c>
      <c r="E262" s="31">
        <v>100</v>
      </c>
      <c r="F262" s="558" t="s">
        <v>1502</v>
      </c>
      <c r="G262" s="627" t="s">
        <v>40</v>
      </c>
      <c r="H262" s="627"/>
      <c r="I262" s="572">
        <v>2447.1999999999998</v>
      </c>
      <c r="J262" s="673">
        <v>0</v>
      </c>
      <c r="K262" s="673">
        <v>2447.1999999999998</v>
      </c>
      <c r="L262" s="511"/>
      <c r="M262" s="511"/>
      <c r="N262" s="54"/>
      <c r="O262" s="55"/>
      <c r="P262" s="576"/>
    </row>
    <row r="263" spans="1:16" s="560" customFormat="1" ht="22.5" customHeight="1" x14ac:dyDescent="0.25">
      <c r="A263" s="561"/>
      <c r="B263" s="561"/>
      <c r="C263" s="722"/>
      <c r="D263" s="646" t="s">
        <v>1500</v>
      </c>
      <c r="E263" s="31">
        <v>100</v>
      </c>
      <c r="F263" s="558" t="s">
        <v>1502</v>
      </c>
      <c r="G263" s="627" t="s">
        <v>40</v>
      </c>
      <c r="H263" s="627"/>
      <c r="I263" s="572">
        <v>14715.13</v>
      </c>
      <c r="J263" s="673">
        <v>0</v>
      </c>
      <c r="K263" s="673">
        <v>14715.13</v>
      </c>
      <c r="L263" s="511"/>
      <c r="M263" s="511"/>
      <c r="N263" s="54"/>
      <c r="O263" s="55"/>
      <c r="P263" s="576"/>
    </row>
    <row r="264" spans="1:16" s="67" customFormat="1" ht="30.75" customHeight="1" x14ac:dyDescent="0.25">
      <c r="A264" s="536"/>
      <c r="B264" s="536"/>
      <c r="C264" s="722"/>
      <c r="D264" s="646" t="s">
        <v>620</v>
      </c>
      <c r="E264" s="31">
        <v>100</v>
      </c>
      <c r="F264" s="558" t="s">
        <v>306</v>
      </c>
      <c r="G264" s="627" t="s">
        <v>40</v>
      </c>
      <c r="H264" s="627" t="s">
        <v>40</v>
      </c>
      <c r="I264" s="572">
        <v>4371.84</v>
      </c>
      <c r="J264" s="673">
        <v>408.04</v>
      </c>
      <c r="K264" s="673">
        <v>3963.8</v>
      </c>
      <c r="L264" s="511"/>
      <c r="M264" s="511"/>
      <c r="N264" s="54"/>
      <c r="O264" s="55"/>
      <c r="P264" s="576"/>
    </row>
    <row r="265" spans="1:16" s="67" customFormat="1" ht="29.25" customHeight="1" x14ac:dyDescent="0.25">
      <c r="A265" s="536"/>
      <c r="B265" s="536"/>
      <c r="C265" s="722"/>
      <c r="D265" s="646" t="s">
        <v>621</v>
      </c>
      <c r="E265" s="31">
        <v>100</v>
      </c>
      <c r="F265" s="558" t="s">
        <v>210</v>
      </c>
      <c r="G265" s="627" t="s">
        <v>40</v>
      </c>
      <c r="H265" s="627" t="s">
        <v>40</v>
      </c>
      <c r="I265" s="572">
        <v>3265.9</v>
      </c>
      <c r="J265" s="673">
        <v>0</v>
      </c>
      <c r="K265" s="673">
        <v>3265.9</v>
      </c>
      <c r="L265" s="511"/>
      <c r="M265" s="511"/>
      <c r="N265" s="54"/>
      <c r="O265" s="55"/>
      <c r="P265" s="576"/>
    </row>
    <row r="266" spans="1:16" s="67" customFormat="1" ht="47.25" customHeight="1" x14ac:dyDescent="0.25">
      <c r="A266" s="536"/>
      <c r="B266" s="536"/>
      <c r="C266" s="722"/>
      <c r="D266" s="645" t="s">
        <v>792</v>
      </c>
      <c r="E266" s="568">
        <v>100</v>
      </c>
      <c r="F266" s="567" t="s">
        <v>776</v>
      </c>
      <c r="G266" s="627" t="s">
        <v>40</v>
      </c>
      <c r="H266" s="634" t="s">
        <v>40</v>
      </c>
      <c r="I266" s="572">
        <v>7592</v>
      </c>
      <c r="J266" s="674">
        <v>0</v>
      </c>
      <c r="K266" s="674">
        <v>7592</v>
      </c>
      <c r="L266" s="511"/>
      <c r="M266" s="511"/>
      <c r="N266" s="54"/>
      <c r="O266" s="55"/>
      <c r="P266" s="576"/>
    </row>
    <row r="267" spans="1:16" s="560" customFormat="1" ht="30" customHeight="1" x14ac:dyDescent="0.25">
      <c r="A267" s="561"/>
      <c r="B267" s="561"/>
      <c r="C267" s="722"/>
      <c r="D267" s="645" t="s">
        <v>1501</v>
      </c>
      <c r="E267" s="568"/>
      <c r="F267" s="567"/>
      <c r="G267" s="627" t="s">
        <v>40</v>
      </c>
      <c r="H267" s="634"/>
      <c r="I267" s="572">
        <v>23396.93</v>
      </c>
      <c r="J267" s="674">
        <v>0</v>
      </c>
      <c r="K267" s="674">
        <v>23396.93</v>
      </c>
      <c r="L267" s="511"/>
      <c r="M267" s="511"/>
      <c r="N267" s="54"/>
      <c r="O267" s="55"/>
      <c r="P267" s="576"/>
    </row>
    <row r="268" spans="1:16" s="67" customFormat="1" ht="30" customHeight="1" x14ac:dyDescent="0.25">
      <c r="A268" s="536"/>
      <c r="B268" s="536"/>
      <c r="C268" s="722"/>
      <c r="D268" s="645" t="s">
        <v>622</v>
      </c>
      <c r="E268" s="568">
        <v>100</v>
      </c>
      <c r="F268" s="567" t="s">
        <v>805</v>
      </c>
      <c r="G268" s="627" t="s">
        <v>40</v>
      </c>
      <c r="H268" s="634" t="s">
        <v>40</v>
      </c>
      <c r="I268" s="572">
        <v>4842.2</v>
      </c>
      <c r="J268" s="674">
        <v>0</v>
      </c>
      <c r="K268" s="674">
        <v>4842.2</v>
      </c>
      <c r="L268" s="511"/>
      <c r="M268" s="511"/>
      <c r="N268" s="54"/>
      <c r="O268" s="55"/>
      <c r="P268" s="576"/>
    </row>
    <row r="269" spans="1:16" s="67" customFormat="1" ht="14.25" customHeight="1" x14ac:dyDescent="0.25">
      <c r="A269" s="536"/>
      <c r="B269" s="536"/>
      <c r="C269" s="722"/>
      <c r="D269" s="646" t="s">
        <v>623</v>
      </c>
      <c r="E269" s="31">
        <v>100</v>
      </c>
      <c r="F269" s="558" t="s">
        <v>92</v>
      </c>
      <c r="G269" s="627" t="s">
        <v>40</v>
      </c>
      <c r="H269" s="627" t="s">
        <v>40</v>
      </c>
      <c r="I269" s="572">
        <v>10620</v>
      </c>
      <c r="J269" s="674">
        <v>860</v>
      </c>
      <c r="K269" s="674">
        <v>9760</v>
      </c>
      <c r="L269" s="511"/>
      <c r="M269" s="511"/>
      <c r="N269" s="54"/>
      <c r="O269" s="55"/>
      <c r="P269" s="576"/>
    </row>
    <row r="270" spans="1:16" s="67" customFormat="1" ht="30" customHeight="1" x14ac:dyDescent="0.25">
      <c r="A270" s="536"/>
      <c r="B270" s="536"/>
      <c r="C270" s="722"/>
      <c r="D270" s="646" t="s">
        <v>624</v>
      </c>
      <c r="E270" s="31">
        <v>100</v>
      </c>
      <c r="F270" s="558" t="s">
        <v>92</v>
      </c>
      <c r="G270" s="627" t="s">
        <v>40</v>
      </c>
      <c r="H270" s="627" t="s">
        <v>40</v>
      </c>
      <c r="I270" s="572">
        <v>38054</v>
      </c>
      <c r="J270" s="674">
        <v>10299</v>
      </c>
      <c r="K270" s="674">
        <v>27755</v>
      </c>
      <c r="L270" s="511"/>
      <c r="M270" s="511"/>
      <c r="N270" s="54"/>
      <c r="O270" s="55"/>
      <c r="P270" s="576"/>
    </row>
    <row r="271" spans="1:16" s="67" customFormat="1" ht="16.5" customHeight="1" x14ac:dyDescent="0.25">
      <c r="A271" s="536"/>
      <c r="B271" s="536"/>
      <c r="C271" s="722"/>
      <c r="D271" s="646" t="s">
        <v>625</v>
      </c>
      <c r="E271" s="31">
        <v>100</v>
      </c>
      <c r="F271" s="558" t="s">
        <v>92</v>
      </c>
      <c r="G271" s="627" t="s">
        <v>40</v>
      </c>
      <c r="H271" s="627" t="s">
        <v>40</v>
      </c>
      <c r="I271" s="572">
        <v>8088</v>
      </c>
      <c r="J271" s="674">
        <v>939</v>
      </c>
      <c r="K271" s="674">
        <v>7149</v>
      </c>
      <c r="L271" s="511"/>
      <c r="M271" s="511"/>
      <c r="N271" s="54"/>
      <c r="O271" s="55"/>
      <c r="P271" s="576"/>
    </row>
    <row r="272" spans="1:16" s="67" customFormat="1" ht="18.75" customHeight="1" x14ac:dyDescent="0.25">
      <c r="A272" s="536"/>
      <c r="B272" s="536"/>
      <c r="C272" s="722"/>
      <c r="D272" s="646" t="s">
        <v>626</v>
      </c>
      <c r="E272" s="31">
        <v>100</v>
      </c>
      <c r="F272" s="558" t="s">
        <v>92</v>
      </c>
      <c r="G272" s="627" t="s">
        <v>40</v>
      </c>
      <c r="H272" s="627" t="s">
        <v>40</v>
      </c>
      <c r="I272" s="572">
        <v>7471</v>
      </c>
      <c r="J272" s="674">
        <v>809</v>
      </c>
      <c r="K272" s="674">
        <v>6662</v>
      </c>
      <c r="L272" s="511"/>
      <c r="M272" s="511"/>
      <c r="N272" s="54"/>
      <c r="O272" s="55"/>
      <c r="P272" s="576"/>
    </row>
    <row r="273" spans="1:23" s="67" customFormat="1" ht="17.25" customHeight="1" x14ac:dyDescent="0.25">
      <c r="A273" s="536"/>
      <c r="B273" s="536"/>
      <c r="C273" s="722"/>
      <c r="D273" s="646" t="s">
        <v>627</v>
      </c>
      <c r="E273" s="31">
        <v>100</v>
      </c>
      <c r="F273" s="558" t="s">
        <v>92</v>
      </c>
      <c r="G273" s="627" t="s">
        <v>40</v>
      </c>
      <c r="H273" s="627" t="s">
        <v>40</v>
      </c>
      <c r="I273" s="572">
        <v>12988</v>
      </c>
      <c r="J273" s="674">
        <v>1768</v>
      </c>
      <c r="K273" s="674">
        <v>11220</v>
      </c>
      <c r="L273" s="511"/>
      <c r="M273" s="511"/>
      <c r="N273" s="54"/>
      <c r="O273" s="55"/>
      <c r="P273" s="576"/>
    </row>
    <row r="274" spans="1:23" s="67" customFormat="1" ht="30" customHeight="1" x14ac:dyDescent="0.25">
      <c r="A274" s="536"/>
      <c r="B274" s="536"/>
      <c r="C274" s="722"/>
      <c r="D274" s="645" t="s">
        <v>753</v>
      </c>
      <c r="E274" s="568">
        <v>100</v>
      </c>
      <c r="F274" s="567" t="s">
        <v>754</v>
      </c>
      <c r="G274" s="627" t="s">
        <v>40</v>
      </c>
      <c r="H274" s="627" t="s">
        <v>40</v>
      </c>
      <c r="I274" s="572">
        <v>2570</v>
      </c>
      <c r="J274" s="674">
        <v>0</v>
      </c>
      <c r="K274" s="674">
        <v>2570</v>
      </c>
      <c r="L274" s="511"/>
      <c r="M274" s="511"/>
      <c r="N274" s="54"/>
      <c r="O274" s="55"/>
      <c r="P274" s="576"/>
    </row>
    <row r="275" spans="1:23" s="67" customFormat="1" ht="15.75" customHeight="1" x14ac:dyDescent="0.25">
      <c r="A275" s="536"/>
      <c r="B275" s="536"/>
      <c r="C275" s="722"/>
      <c r="D275" s="646" t="s">
        <v>698</v>
      </c>
      <c r="E275" s="31">
        <v>100</v>
      </c>
      <c r="F275" s="558" t="s">
        <v>83</v>
      </c>
      <c r="G275" s="627">
        <v>10.7</v>
      </c>
      <c r="H275" s="650">
        <v>7.3</v>
      </c>
      <c r="I275" s="572">
        <v>8547.2999999999993</v>
      </c>
      <c r="J275" s="673">
        <v>5375.3</v>
      </c>
      <c r="K275" s="673">
        <v>3172</v>
      </c>
      <c r="L275" s="511"/>
      <c r="M275" s="511"/>
      <c r="N275" s="54"/>
      <c r="O275" s="55"/>
      <c r="P275" s="576"/>
    </row>
    <row r="276" spans="1:23" s="67" customFormat="1" ht="16.5" customHeight="1" x14ac:dyDescent="0.25">
      <c r="A276" s="536"/>
      <c r="B276" s="536"/>
      <c r="C276" s="722"/>
      <c r="D276" s="646" t="s">
        <v>699</v>
      </c>
      <c r="E276" s="31">
        <v>100</v>
      </c>
      <c r="F276" s="558" t="s">
        <v>83</v>
      </c>
      <c r="G276" s="627">
        <v>19.5</v>
      </c>
      <c r="H276" s="650">
        <v>13.5</v>
      </c>
      <c r="I276" s="572">
        <v>14227.6</v>
      </c>
      <c r="J276" s="673">
        <v>8861</v>
      </c>
      <c r="K276" s="673">
        <v>5366.6</v>
      </c>
      <c r="L276" s="511"/>
      <c r="M276" s="511"/>
      <c r="N276" s="54"/>
      <c r="O276" s="55"/>
      <c r="P276" s="576"/>
    </row>
    <row r="277" spans="1:23" s="67" customFormat="1" ht="18" customHeight="1" x14ac:dyDescent="0.25">
      <c r="A277" s="536"/>
      <c r="B277" s="536"/>
      <c r="C277" s="722"/>
      <c r="D277" s="645" t="s">
        <v>700</v>
      </c>
      <c r="E277" s="586">
        <v>100</v>
      </c>
      <c r="F277" s="585" t="s">
        <v>83</v>
      </c>
      <c r="G277" s="627">
        <v>15.1</v>
      </c>
      <c r="H277" s="650">
        <v>10.3</v>
      </c>
      <c r="I277" s="572">
        <v>10959.1</v>
      </c>
      <c r="J277" s="673">
        <v>7180.8</v>
      </c>
      <c r="K277" s="573">
        <v>3778.3</v>
      </c>
      <c r="L277" s="511"/>
      <c r="M277" s="511"/>
      <c r="N277" s="54"/>
      <c r="O277" s="55"/>
      <c r="P277" s="576"/>
    </row>
    <row r="278" spans="1:23" s="67" customFormat="1" ht="15" customHeight="1" x14ac:dyDescent="0.25">
      <c r="A278" s="536"/>
      <c r="B278" s="536"/>
      <c r="C278" s="722"/>
      <c r="D278" s="645" t="s">
        <v>701</v>
      </c>
      <c r="E278" s="587">
        <v>100</v>
      </c>
      <c r="F278" s="567" t="s">
        <v>83</v>
      </c>
      <c r="G278" s="627">
        <v>13.7</v>
      </c>
      <c r="H278" s="650">
        <v>10.1</v>
      </c>
      <c r="I278" s="572">
        <v>10056.400000000001</v>
      </c>
      <c r="J278" s="673">
        <v>6282.6</v>
      </c>
      <c r="K278" s="573">
        <v>3773.8</v>
      </c>
      <c r="L278" s="511"/>
      <c r="M278" s="511"/>
      <c r="N278" s="54"/>
      <c r="O278" s="55"/>
      <c r="P278" s="576"/>
    </row>
    <row r="279" spans="1:23" s="67" customFormat="1" ht="15.75" customHeight="1" x14ac:dyDescent="0.25">
      <c r="A279" s="536"/>
      <c r="B279" s="536"/>
      <c r="C279" s="722"/>
      <c r="D279" s="645" t="s">
        <v>1457</v>
      </c>
      <c r="E279" s="587">
        <v>100</v>
      </c>
      <c r="F279" s="567" t="s">
        <v>83</v>
      </c>
      <c r="G279" s="627">
        <v>22.7</v>
      </c>
      <c r="H279" s="650">
        <v>15.9</v>
      </c>
      <c r="I279" s="572">
        <v>15571.5</v>
      </c>
      <c r="J279" s="673">
        <v>10057.5</v>
      </c>
      <c r="K279" s="573">
        <v>5514</v>
      </c>
      <c r="L279" s="511"/>
      <c r="M279" s="511"/>
      <c r="N279" s="54"/>
      <c r="O279" s="55"/>
      <c r="P279" s="576"/>
    </row>
    <row r="280" spans="1:23" s="67" customFormat="1" ht="16.5" customHeight="1" x14ac:dyDescent="0.25">
      <c r="A280" s="536"/>
      <c r="B280" s="536"/>
      <c r="C280" s="722"/>
      <c r="D280" s="645" t="s">
        <v>702</v>
      </c>
      <c r="E280" s="587">
        <v>100</v>
      </c>
      <c r="F280" s="567" t="s">
        <v>83</v>
      </c>
      <c r="G280" s="627">
        <v>12.6</v>
      </c>
      <c r="H280" s="650">
        <v>9.5</v>
      </c>
      <c r="I280" s="572">
        <v>9369.9</v>
      </c>
      <c r="J280" s="673">
        <v>5732.4</v>
      </c>
      <c r="K280" s="573">
        <v>3637.5</v>
      </c>
      <c r="L280" s="511"/>
      <c r="M280" s="511"/>
      <c r="N280" s="54"/>
      <c r="O280" s="55"/>
      <c r="P280" s="576"/>
    </row>
    <row r="281" spans="1:23" s="67" customFormat="1" ht="15.75" customHeight="1" x14ac:dyDescent="0.25">
      <c r="A281" s="536"/>
      <c r="B281" s="536"/>
      <c r="C281" s="722"/>
      <c r="D281" s="645" t="s">
        <v>703</v>
      </c>
      <c r="E281" s="587">
        <v>100</v>
      </c>
      <c r="F281" s="567" t="s">
        <v>83</v>
      </c>
      <c r="G281" s="627">
        <v>24.9</v>
      </c>
      <c r="H281" s="650">
        <v>18.3</v>
      </c>
      <c r="I281" s="572">
        <v>19138.199999999997</v>
      </c>
      <c r="J281" s="673">
        <v>12599.3</v>
      </c>
      <c r="K281" s="573">
        <v>6538.9</v>
      </c>
      <c r="L281" s="511"/>
      <c r="M281" s="511"/>
      <c r="N281" s="54"/>
      <c r="O281" s="55"/>
      <c r="P281" s="576"/>
      <c r="W281" s="529"/>
    </row>
    <row r="282" spans="1:23" s="67" customFormat="1" ht="29.25" customHeight="1" x14ac:dyDescent="0.25">
      <c r="A282" s="536"/>
      <c r="B282" s="536"/>
      <c r="C282" s="722"/>
      <c r="D282" s="646" t="s">
        <v>704</v>
      </c>
      <c r="E282" s="31">
        <v>100</v>
      </c>
      <c r="F282" s="558" t="s">
        <v>83</v>
      </c>
      <c r="G282" s="627">
        <v>22.9</v>
      </c>
      <c r="H282" s="650">
        <v>15.1</v>
      </c>
      <c r="I282" s="572">
        <v>16734.5</v>
      </c>
      <c r="J282" s="673">
        <v>10272.200000000001</v>
      </c>
      <c r="K282" s="573">
        <v>6462.3</v>
      </c>
      <c r="L282" s="511"/>
      <c r="M282" s="511"/>
      <c r="N282" s="54"/>
      <c r="O282" s="55"/>
      <c r="P282" s="576"/>
      <c r="W282" s="529"/>
    </row>
    <row r="283" spans="1:23" s="67" customFormat="1" ht="29.25" customHeight="1" x14ac:dyDescent="0.25">
      <c r="A283" s="536"/>
      <c r="B283" s="536"/>
      <c r="C283" s="722"/>
      <c r="D283" s="646" t="s">
        <v>636</v>
      </c>
      <c r="E283" s="31">
        <v>100</v>
      </c>
      <c r="F283" s="558" t="s">
        <v>62</v>
      </c>
      <c r="G283" s="627">
        <v>17.8</v>
      </c>
      <c r="H283" s="650">
        <v>6.6</v>
      </c>
      <c r="I283" s="572">
        <v>25610.400000000001</v>
      </c>
      <c r="J283" s="673">
        <v>20807</v>
      </c>
      <c r="K283" s="573">
        <v>4803.3999999999996</v>
      </c>
      <c r="L283" s="511"/>
      <c r="M283" s="511"/>
      <c r="N283" s="54"/>
      <c r="O283" s="55"/>
      <c r="P283" s="576"/>
      <c r="W283" s="529"/>
    </row>
    <row r="284" spans="1:23" s="67" customFormat="1" ht="30" customHeight="1" x14ac:dyDescent="0.25">
      <c r="A284" s="536"/>
      <c r="B284" s="536"/>
      <c r="C284" s="722"/>
      <c r="D284" s="646" t="s">
        <v>651</v>
      </c>
      <c r="E284" s="31">
        <v>100</v>
      </c>
      <c r="F284" s="558" t="s">
        <v>62</v>
      </c>
      <c r="G284" s="627">
        <v>9.6</v>
      </c>
      <c r="H284" s="650">
        <v>8.8000000000000007</v>
      </c>
      <c r="I284" s="572">
        <v>13596</v>
      </c>
      <c r="J284" s="673">
        <v>11029.2</v>
      </c>
      <c r="K284" s="573">
        <v>2566.8000000000002</v>
      </c>
      <c r="L284" s="511"/>
      <c r="M284" s="511"/>
      <c r="N284" s="54"/>
      <c r="O284" s="55"/>
      <c r="P284" s="576"/>
      <c r="W284" s="529"/>
    </row>
    <row r="285" spans="1:23" s="67" customFormat="1" ht="30" customHeight="1" x14ac:dyDescent="0.25">
      <c r="A285" s="536"/>
      <c r="B285" s="536"/>
      <c r="C285" s="722"/>
      <c r="D285" s="646" t="s">
        <v>637</v>
      </c>
      <c r="E285" s="31">
        <v>100</v>
      </c>
      <c r="F285" s="558" t="s">
        <v>62</v>
      </c>
      <c r="G285" s="634">
        <v>24.8</v>
      </c>
      <c r="H285" s="650">
        <v>20.8</v>
      </c>
      <c r="I285" s="572">
        <v>35640.6</v>
      </c>
      <c r="J285" s="673">
        <v>28429.7</v>
      </c>
      <c r="K285" s="573">
        <v>7210.9</v>
      </c>
      <c r="L285" s="511"/>
      <c r="M285" s="511"/>
      <c r="N285" s="54"/>
      <c r="O285" s="55"/>
      <c r="P285" s="576"/>
      <c r="W285" s="530"/>
    </row>
    <row r="286" spans="1:23" s="67" customFormat="1" ht="43.5" customHeight="1" x14ac:dyDescent="0.25">
      <c r="A286" s="536"/>
      <c r="B286" s="536"/>
      <c r="C286" s="722"/>
      <c r="D286" s="646" t="s">
        <v>639</v>
      </c>
      <c r="E286" s="31">
        <v>100</v>
      </c>
      <c r="F286" s="558" t="s">
        <v>62</v>
      </c>
      <c r="G286" s="577">
        <v>39</v>
      </c>
      <c r="H286" s="650">
        <v>48.6</v>
      </c>
      <c r="I286" s="572">
        <v>51662.1</v>
      </c>
      <c r="J286" s="673">
        <v>42212</v>
      </c>
      <c r="K286" s="573">
        <v>9450.1</v>
      </c>
      <c r="L286" s="511"/>
      <c r="M286" s="511"/>
      <c r="N286" s="54"/>
      <c r="O286" s="55"/>
      <c r="P286" s="576"/>
      <c r="W286" s="530"/>
    </row>
    <row r="287" spans="1:23" s="532" customFormat="1" ht="30" customHeight="1" x14ac:dyDescent="0.25">
      <c r="A287" s="540"/>
      <c r="B287" s="540"/>
      <c r="C287" s="722"/>
      <c r="D287" s="645" t="s">
        <v>640</v>
      </c>
      <c r="E287" s="568">
        <v>100</v>
      </c>
      <c r="F287" s="567" t="s">
        <v>62</v>
      </c>
      <c r="G287" s="577">
        <v>14.1</v>
      </c>
      <c r="H287" s="650">
        <v>15.2</v>
      </c>
      <c r="I287" s="572">
        <v>55658.7</v>
      </c>
      <c r="J287" s="674">
        <v>50500.2</v>
      </c>
      <c r="K287" s="579">
        <v>5158.5</v>
      </c>
      <c r="L287" s="533"/>
      <c r="M287" s="533"/>
      <c r="N287" s="533"/>
      <c r="O287" s="534"/>
      <c r="P287" s="576"/>
      <c r="W287" s="535"/>
    </row>
    <row r="288" spans="1:23" s="532" customFormat="1" ht="15" customHeight="1" x14ac:dyDescent="0.25">
      <c r="A288" s="540"/>
      <c r="B288" s="541"/>
      <c r="C288" s="723" t="s">
        <v>70</v>
      </c>
      <c r="D288" s="730" t="s">
        <v>150</v>
      </c>
      <c r="E288" s="568">
        <v>100</v>
      </c>
      <c r="F288" s="567" t="s">
        <v>71</v>
      </c>
      <c r="G288" s="651"/>
      <c r="H288" s="634">
        <v>100</v>
      </c>
      <c r="I288" s="572">
        <v>0</v>
      </c>
      <c r="J288" s="579">
        <v>0</v>
      </c>
      <c r="K288" s="579">
        <v>0</v>
      </c>
      <c r="L288" s="533"/>
      <c r="M288" s="533"/>
      <c r="N288" s="533"/>
      <c r="O288" s="534"/>
      <c r="P288" s="576"/>
      <c r="W288" s="535"/>
    </row>
    <row r="289" spans="1:23" s="532" customFormat="1" ht="30" customHeight="1" x14ac:dyDescent="0.25">
      <c r="A289" s="540"/>
      <c r="B289" s="541"/>
      <c r="C289" s="723"/>
      <c r="D289" s="730"/>
      <c r="E289" s="568">
        <v>100</v>
      </c>
      <c r="F289" s="567" t="s">
        <v>791</v>
      </c>
      <c r="G289" s="651"/>
      <c r="H289" s="634">
        <v>100</v>
      </c>
      <c r="I289" s="572">
        <v>0</v>
      </c>
      <c r="J289" s="579">
        <v>0</v>
      </c>
      <c r="K289" s="579">
        <v>0</v>
      </c>
      <c r="L289" s="533"/>
      <c r="M289" s="533"/>
      <c r="N289" s="533"/>
      <c r="O289" s="534"/>
      <c r="P289" s="576"/>
      <c r="W289" s="535"/>
    </row>
    <row r="290" spans="1:23" s="532" customFormat="1" ht="30" customHeight="1" x14ac:dyDescent="0.25">
      <c r="A290" s="540"/>
      <c r="B290" s="541"/>
      <c r="C290" s="581"/>
      <c r="D290" s="645" t="s">
        <v>154</v>
      </c>
      <c r="E290" s="568">
        <v>100</v>
      </c>
      <c r="F290" s="567" t="s">
        <v>790</v>
      </c>
      <c r="G290" s="575">
        <v>100</v>
      </c>
      <c r="H290" s="634">
        <v>100</v>
      </c>
      <c r="I290" s="572">
        <v>0</v>
      </c>
      <c r="J290" s="579">
        <v>0</v>
      </c>
      <c r="K290" s="579">
        <v>0</v>
      </c>
      <c r="L290" s="533"/>
      <c r="M290" s="533"/>
      <c r="N290" s="533"/>
      <c r="O290" s="534"/>
      <c r="P290" s="576"/>
      <c r="W290" s="535"/>
    </row>
    <row r="291" spans="1:23" s="532" customFormat="1" ht="30" customHeight="1" x14ac:dyDescent="0.25">
      <c r="A291" s="540"/>
      <c r="B291" s="541"/>
      <c r="C291" s="581"/>
      <c r="D291" s="645" t="s">
        <v>155</v>
      </c>
      <c r="E291" s="568">
        <v>100</v>
      </c>
      <c r="F291" s="567" t="s">
        <v>72</v>
      </c>
      <c r="G291" s="575">
        <v>100</v>
      </c>
      <c r="H291" s="634">
        <v>100</v>
      </c>
      <c r="I291" s="572">
        <v>3500</v>
      </c>
      <c r="J291" s="579">
        <v>0</v>
      </c>
      <c r="K291" s="579">
        <v>3500</v>
      </c>
      <c r="L291" s="533"/>
      <c r="M291" s="533"/>
      <c r="N291" s="533"/>
      <c r="O291" s="534"/>
      <c r="P291" s="576"/>
      <c r="W291" s="535"/>
    </row>
    <row r="292" spans="1:23" s="532" customFormat="1" ht="15" customHeight="1" x14ac:dyDescent="0.25">
      <c r="A292" s="540"/>
      <c r="B292" s="541"/>
      <c r="C292" s="581"/>
      <c r="D292" s="645" t="s">
        <v>189</v>
      </c>
      <c r="E292" s="578">
        <v>100</v>
      </c>
      <c r="F292" s="567" t="s">
        <v>814</v>
      </c>
      <c r="G292" s="575">
        <v>100</v>
      </c>
      <c r="H292" s="634">
        <v>100</v>
      </c>
      <c r="I292" s="572">
        <v>0</v>
      </c>
      <c r="J292" s="579">
        <v>0</v>
      </c>
      <c r="K292" s="579">
        <v>0</v>
      </c>
      <c r="L292" s="533"/>
      <c r="M292" s="533"/>
      <c r="N292" s="533"/>
      <c r="O292" s="534"/>
      <c r="P292" s="576"/>
      <c r="W292" s="535"/>
    </row>
    <row r="293" spans="1:23" s="532" customFormat="1" ht="28.5" customHeight="1" x14ac:dyDescent="0.25">
      <c r="A293" s="540"/>
      <c r="B293" s="541"/>
      <c r="C293" s="581"/>
      <c r="D293" s="645" t="s">
        <v>1404</v>
      </c>
      <c r="E293" s="578">
        <v>100</v>
      </c>
      <c r="F293" s="566" t="s">
        <v>816</v>
      </c>
      <c r="G293" s="575">
        <v>100</v>
      </c>
      <c r="H293" s="634">
        <v>100</v>
      </c>
      <c r="I293" s="572">
        <v>0</v>
      </c>
      <c r="J293" s="579">
        <v>0</v>
      </c>
      <c r="K293" s="579">
        <v>0</v>
      </c>
      <c r="L293" s="533"/>
      <c r="M293" s="533"/>
      <c r="N293" s="533"/>
      <c r="O293" s="534"/>
      <c r="P293" s="576"/>
      <c r="W293" s="535"/>
    </row>
    <row r="294" spans="1:23" s="532" customFormat="1" ht="28.5" customHeight="1" x14ac:dyDescent="0.25">
      <c r="A294" s="540"/>
      <c r="B294" s="541"/>
      <c r="C294" s="581"/>
      <c r="D294" s="731" t="s">
        <v>158</v>
      </c>
      <c r="E294" s="578">
        <v>100</v>
      </c>
      <c r="F294" s="567" t="s">
        <v>488</v>
      </c>
      <c r="G294" s="678" t="s">
        <v>40</v>
      </c>
      <c r="H294" s="678" t="s">
        <v>40</v>
      </c>
      <c r="I294" s="572">
        <v>0</v>
      </c>
      <c r="J294" s="579">
        <v>0</v>
      </c>
      <c r="K294" s="579">
        <v>0</v>
      </c>
      <c r="L294" s="533"/>
      <c r="M294" s="533"/>
      <c r="N294" s="533"/>
      <c r="O294" s="534"/>
      <c r="P294" s="576"/>
      <c r="W294" s="535"/>
    </row>
    <row r="295" spans="1:23" s="532" customFormat="1" ht="30" customHeight="1" x14ac:dyDescent="0.25">
      <c r="A295" s="540"/>
      <c r="B295" s="541"/>
      <c r="C295" s="581"/>
      <c r="D295" s="732"/>
      <c r="E295" s="578">
        <v>100</v>
      </c>
      <c r="F295" s="567" t="s">
        <v>817</v>
      </c>
      <c r="G295" s="678" t="s">
        <v>40</v>
      </c>
      <c r="H295" s="678" t="s">
        <v>40</v>
      </c>
      <c r="I295" s="572">
        <v>0</v>
      </c>
      <c r="J295" s="579">
        <v>0</v>
      </c>
      <c r="K295" s="579">
        <v>0</v>
      </c>
      <c r="L295" s="533"/>
      <c r="M295" s="533"/>
      <c r="N295" s="533"/>
      <c r="O295" s="534"/>
      <c r="P295" s="576"/>
    </row>
    <row r="296" spans="1:23" s="532" customFormat="1" ht="29.25" customHeight="1" x14ac:dyDescent="0.25">
      <c r="A296" s="540"/>
      <c r="B296" s="541"/>
      <c r="C296" s="581"/>
      <c r="D296" s="732"/>
      <c r="E296" s="578">
        <v>100</v>
      </c>
      <c r="F296" s="567" t="s">
        <v>73</v>
      </c>
      <c r="G296" s="678" t="s">
        <v>40</v>
      </c>
      <c r="H296" s="678" t="s">
        <v>40</v>
      </c>
      <c r="I296" s="572">
        <v>0</v>
      </c>
      <c r="J296" s="579">
        <v>0</v>
      </c>
      <c r="K296" s="579">
        <v>0</v>
      </c>
      <c r="L296" s="533"/>
      <c r="M296" s="533"/>
      <c r="N296" s="533"/>
      <c r="O296" s="534"/>
      <c r="P296" s="576"/>
    </row>
    <row r="297" spans="1:23" s="532" customFormat="1" ht="28.5" customHeight="1" x14ac:dyDescent="0.25">
      <c r="A297" s="540"/>
      <c r="B297" s="541"/>
      <c r="C297" s="581"/>
      <c r="D297" s="732"/>
      <c r="E297" s="578">
        <v>100</v>
      </c>
      <c r="F297" s="567" t="s">
        <v>74</v>
      </c>
      <c r="G297" s="678" t="s">
        <v>40</v>
      </c>
      <c r="H297" s="678" t="s">
        <v>40</v>
      </c>
      <c r="I297" s="572">
        <v>0</v>
      </c>
      <c r="J297" s="579">
        <v>0</v>
      </c>
      <c r="K297" s="579">
        <v>0</v>
      </c>
      <c r="L297" s="533"/>
      <c r="M297" s="533"/>
      <c r="N297" s="533"/>
      <c r="O297" s="534"/>
      <c r="P297" s="576"/>
    </row>
    <row r="298" spans="1:23" s="532" customFormat="1" ht="29.25" customHeight="1" x14ac:dyDescent="0.25">
      <c r="A298" s="540"/>
      <c r="B298" s="541"/>
      <c r="C298" s="581"/>
      <c r="D298" s="733"/>
      <c r="E298" s="568">
        <v>100</v>
      </c>
      <c r="F298" s="567" t="s">
        <v>789</v>
      </c>
      <c r="G298" s="678" t="s">
        <v>40</v>
      </c>
      <c r="H298" s="678" t="s">
        <v>40</v>
      </c>
      <c r="I298" s="572">
        <v>15902</v>
      </c>
      <c r="J298" s="579">
        <v>0</v>
      </c>
      <c r="K298" s="579">
        <v>15902</v>
      </c>
      <c r="L298" s="533"/>
      <c r="M298" s="533"/>
      <c r="N298" s="533"/>
      <c r="O298" s="534"/>
      <c r="P298" s="576"/>
    </row>
    <row r="299" spans="1:23" s="532" customFormat="1" ht="19.5" customHeight="1" x14ac:dyDescent="0.25">
      <c r="A299" s="540"/>
      <c r="B299" s="541"/>
      <c r="C299" s="581"/>
      <c r="D299" s="645" t="s">
        <v>160</v>
      </c>
      <c r="E299" s="568">
        <v>100</v>
      </c>
      <c r="F299" s="567" t="s">
        <v>83</v>
      </c>
      <c r="G299" s="575">
        <v>11.84407796101949</v>
      </c>
      <c r="H299" s="579">
        <v>12.831086439333861</v>
      </c>
      <c r="I299" s="572">
        <v>10759.181769999999</v>
      </c>
      <c r="J299" s="579">
        <v>6238</v>
      </c>
      <c r="K299" s="579">
        <v>4521.1817699999992</v>
      </c>
      <c r="L299" s="533"/>
      <c r="M299" s="533"/>
      <c r="N299" s="533"/>
      <c r="O299" s="534"/>
      <c r="P299" s="576"/>
    </row>
    <row r="300" spans="1:23" s="532" customFormat="1" ht="30" customHeight="1" x14ac:dyDescent="0.25">
      <c r="A300" s="540"/>
      <c r="B300" s="541"/>
      <c r="C300" s="581"/>
      <c r="D300" s="645" t="s">
        <v>161</v>
      </c>
      <c r="E300" s="568">
        <v>100</v>
      </c>
      <c r="F300" s="567" t="s">
        <v>83</v>
      </c>
      <c r="G300" s="575">
        <v>12.293853073463268</v>
      </c>
      <c r="H300" s="579">
        <v>10.182394924662965</v>
      </c>
      <c r="I300" s="572">
        <v>13814.565360000001</v>
      </c>
      <c r="J300" s="579">
        <v>7923</v>
      </c>
      <c r="K300" s="579">
        <v>5891.5653600000005</v>
      </c>
      <c r="L300" s="533"/>
      <c r="M300" s="533"/>
      <c r="N300" s="533"/>
      <c r="O300" s="534"/>
      <c r="P300" s="576"/>
    </row>
    <row r="301" spans="1:23" s="532" customFormat="1" ht="18.75" customHeight="1" x14ac:dyDescent="0.25">
      <c r="A301" s="540"/>
      <c r="B301" s="541"/>
      <c r="C301" s="581"/>
      <c r="D301" s="645" t="s">
        <v>162</v>
      </c>
      <c r="E301" s="568">
        <v>100</v>
      </c>
      <c r="F301" s="567" t="s">
        <v>83</v>
      </c>
      <c r="G301" s="575">
        <v>8.5457271364317844</v>
      </c>
      <c r="H301" s="579">
        <v>6.6137985725614596</v>
      </c>
      <c r="I301" s="572">
        <v>9182.5781399999996</v>
      </c>
      <c r="J301" s="579">
        <v>4888</v>
      </c>
      <c r="K301" s="579">
        <v>4294.5781399999996</v>
      </c>
      <c r="L301" s="533"/>
      <c r="M301" s="533"/>
      <c r="N301" s="533"/>
      <c r="O301" s="534"/>
      <c r="P301" s="576"/>
    </row>
    <row r="302" spans="1:23" s="532" customFormat="1" ht="30" customHeight="1" x14ac:dyDescent="0.25">
      <c r="A302" s="540"/>
      <c r="B302" s="541"/>
      <c r="C302" s="581"/>
      <c r="D302" s="645" t="s">
        <v>163</v>
      </c>
      <c r="E302" s="568">
        <v>100</v>
      </c>
      <c r="F302" s="567" t="s">
        <v>83</v>
      </c>
      <c r="G302" s="575">
        <v>8.3958020989505258</v>
      </c>
      <c r="H302" s="579">
        <v>7.0499603489294209</v>
      </c>
      <c r="I302" s="572">
        <v>8123.6855099999993</v>
      </c>
      <c r="J302" s="579">
        <v>4361</v>
      </c>
      <c r="K302" s="579">
        <v>3762.6855099999998</v>
      </c>
      <c r="L302" s="533"/>
      <c r="M302" s="533"/>
      <c r="N302" s="533"/>
      <c r="O302" s="534"/>
      <c r="P302" s="576"/>
    </row>
    <row r="303" spans="1:23" s="532" customFormat="1" ht="30" customHeight="1" x14ac:dyDescent="0.25">
      <c r="A303" s="540"/>
      <c r="B303" s="541"/>
      <c r="C303" s="581"/>
      <c r="D303" s="645" t="s">
        <v>164</v>
      </c>
      <c r="E303" s="568">
        <v>100</v>
      </c>
      <c r="F303" s="567" t="s">
        <v>83</v>
      </c>
      <c r="G303" s="575">
        <v>10.944527736131935</v>
      </c>
      <c r="H303" s="579">
        <v>10.333068992862806</v>
      </c>
      <c r="I303" s="572">
        <v>10628.3019</v>
      </c>
      <c r="J303" s="579">
        <v>6369</v>
      </c>
      <c r="K303" s="579">
        <v>4259.3019000000004</v>
      </c>
      <c r="L303" s="533"/>
      <c r="M303" s="533"/>
      <c r="N303" s="533"/>
      <c r="O303" s="534"/>
      <c r="P303" s="576"/>
    </row>
    <row r="304" spans="1:23" s="532" customFormat="1" ht="30" customHeight="1" x14ac:dyDescent="0.25">
      <c r="A304" s="540"/>
      <c r="B304" s="541"/>
      <c r="C304" s="581"/>
      <c r="D304" s="645" t="s">
        <v>165</v>
      </c>
      <c r="E304" s="568">
        <v>100</v>
      </c>
      <c r="F304" s="567" t="s">
        <v>83</v>
      </c>
      <c r="G304" s="575">
        <v>22.338830584707647</v>
      </c>
      <c r="H304" s="579">
        <v>19.746233148295005</v>
      </c>
      <c r="I304" s="572">
        <v>18829.653770000001</v>
      </c>
      <c r="J304" s="579">
        <v>11123</v>
      </c>
      <c r="K304" s="579">
        <v>7706.6537699999999</v>
      </c>
      <c r="L304" s="533"/>
      <c r="M304" s="533"/>
      <c r="N304" s="533"/>
      <c r="O304" s="534"/>
      <c r="P304" s="576"/>
    </row>
    <row r="305" spans="1:16" s="532" customFormat="1" ht="18.75" customHeight="1" x14ac:dyDescent="0.25">
      <c r="A305" s="540"/>
      <c r="B305" s="541"/>
      <c r="C305" s="581"/>
      <c r="D305" s="645" t="s">
        <v>166</v>
      </c>
      <c r="E305" s="568">
        <v>100</v>
      </c>
      <c r="F305" s="567" t="s">
        <v>83</v>
      </c>
      <c r="G305" s="575">
        <v>15.592203898050974</v>
      </c>
      <c r="H305" s="579">
        <v>13.893735130848533</v>
      </c>
      <c r="I305" s="572">
        <v>16625.335569999999</v>
      </c>
      <c r="J305" s="579">
        <v>9893</v>
      </c>
      <c r="K305" s="579">
        <v>6732.3355700000002</v>
      </c>
      <c r="L305" s="533"/>
      <c r="M305" s="533"/>
      <c r="N305" s="533"/>
      <c r="O305" s="534"/>
      <c r="P305" s="576"/>
    </row>
    <row r="306" spans="1:16" s="532" customFormat="1" ht="14.25" customHeight="1" x14ac:dyDescent="0.25">
      <c r="A306" s="540"/>
      <c r="B306" s="541"/>
      <c r="C306" s="581"/>
      <c r="D306" s="645" t="s">
        <v>167</v>
      </c>
      <c r="E306" s="568">
        <v>100</v>
      </c>
      <c r="F306" s="567" t="s">
        <v>83</v>
      </c>
      <c r="G306" s="575">
        <v>7.0464767616191901</v>
      </c>
      <c r="H306" s="579">
        <v>5.8287073750991274</v>
      </c>
      <c r="I306" s="572">
        <v>8425.7902900000008</v>
      </c>
      <c r="J306" s="579">
        <v>4611</v>
      </c>
      <c r="K306" s="579">
        <v>3814.7902899999999</v>
      </c>
      <c r="L306" s="533"/>
      <c r="M306" s="533"/>
      <c r="N306" s="533"/>
      <c r="O306" s="534"/>
      <c r="P306" s="576"/>
    </row>
    <row r="307" spans="1:16" s="532" customFormat="1" ht="21" customHeight="1" x14ac:dyDescent="0.25">
      <c r="A307" s="540"/>
      <c r="B307" s="541"/>
      <c r="C307" s="581"/>
      <c r="D307" s="645" t="s">
        <v>168</v>
      </c>
      <c r="E307" s="568">
        <v>100</v>
      </c>
      <c r="F307" s="567" t="s">
        <v>83</v>
      </c>
      <c r="G307" s="575">
        <v>8.5457271364317844</v>
      </c>
      <c r="H307" s="579">
        <v>6.9468675654242666</v>
      </c>
      <c r="I307" s="572">
        <v>9047.0810799999999</v>
      </c>
      <c r="J307" s="579">
        <v>5037</v>
      </c>
      <c r="K307" s="579">
        <v>4010.0810799999999</v>
      </c>
      <c r="L307" s="533"/>
      <c r="M307" s="533"/>
      <c r="N307" s="533"/>
      <c r="O307" s="534"/>
      <c r="P307" s="576"/>
    </row>
    <row r="308" spans="1:16" s="532" customFormat="1" ht="23.25" customHeight="1" x14ac:dyDescent="0.25">
      <c r="A308" s="540"/>
      <c r="B308" s="541"/>
      <c r="C308" s="581"/>
      <c r="D308" s="645" t="s">
        <v>169</v>
      </c>
      <c r="E308" s="568">
        <v>100</v>
      </c>
      <c r="F308" s="567" t="s">
        <v>83</v>
      </c>
      <c r="G308" s="575">
        <v>9.1454272863568224</v>
      </c>
      <c r="H308" s="579">
        <v>6.5741475019825542</v>
      </c>
      <c r="I308" s="572">
        <v>9097.75972</v>
      </c>
      <c r="J308" s="579">
        <v>4555</v>
      </c>
      <c r="K308" s="579">
        <v>4542.75972</v>
      </c>
      <c r="L308" s="533"/>
      <c r="M308" s="533"/>
      <c r="N308" s="533"/>
      <c r="O308" s="534"/>
      <c r="P308" s="576"/>
    </row>
    <row r="309" spans="1:16" s="532" customFormat="1" ht="31.5" customHeight="1" x14ac:dyDescent="0.25">
      <c r="A309" s="540"/>
      <c r="B309" s="541"/>
      <c r="C309" s="581"/>
      <c r="D309" s="645" t="s">
        <v>277</v>
      </c>
      <c r="E309" s="568">
        <v>100</v>
      </c>
      <c r="F309" s="567" t="s">
        <v>62</v>
      </c>
      <c r="G309" s="575">
        <v>20.025550942190993</v>
      </c>
      <c r="H309" s="579">
        <v>15.640064274236742</v>
      </c>
      <c r="I309" s="572">
        <v>43385.983619999999</v>
      </c>
      <c r="J309" s="579">
        <v>37770.794860000002</v>
      </c>
      <c r="K309" s="579">
        <v>5615.18876</v>
      </c>
      <c r="L309" s="533"/>
      <c r="M309" s="533"/>
      <c r="N309" s="533"/>
      <c r="O309" s="534"/>
      <c r="P309" s="576"/>
    </row>
    <row r="310" spans="1:16" s="532" customFormat="1" ht="31.5" customHeight="1" x14ac:dyDescent="0.25">
      <c r="A310" s="540"/>
      <c r="B310" s="541"/>
      <c r="C310" s="581"/>
      <c r="D310" s="645" t="s">
        <v>278</v>
      </c>
      <c r="E310" s="568">
        <v>100</v>
      </c>
      <c r="F310" s="567" t="s">
        <v>62</v>
      </c>
      <c r="G310" s="575">
        <v>25.838390290641968</v>
      </c>
      <c r="H310" s="579">
        <v>30.601678271737185</v>
      </c>
      <c r="I310" s="572">
        <v>39240.531439999999</v>
      </c>
      <c r="J310" s="579">
        <v>33542</v>
      </c>
      <c r="K310" s="579">
        <v>5698.5314400000007</v>
      </c>
      <c r="L310" s="533"/>
      <c r="M310" s="533"/>
      <c r="N310" s="533"/>
      <c r="O310" s="534"/>
      <c r="P310" s="576"/>
    </row>
    <row r="311" spans="1:16" s="532" customFormat="1" ht="29.25" customHeight="1" x14ac:dyDescent="0.25">
      <c r="A311" s="540"/>
      <c r="B311" s="541"/>
      <c r="C311" s="581"/>
      <c r="D311" s="645" t="s">
        <v>279</v>
      </c>
      <c r="E311" s="568">
        <v>100</v>
      </c>
      <c r="F311" s="567" t="s">
        <v>62</v>
      </c>
      <c r="G311" s="575">
        <v>10.124560843181092</v>
      </c>
      <c r="H311" s="579">
        <v>8.0342795929298347</v>
      </c>
      <c r="I311" s="572">
        <v>16252.614740000001</v>
      </c>
      <c r="J311" s="579">
        <v>13294</v>
      </c>
      <c r="K311" s="579">
        <v>2958.6147400000004</v>
      </c>
      <c r="L311" s="533"/>
      <c r="M311" s="533"/>
      <c r="N311" s="533"/>
      <c r="O311" s="534"/>
      <c r="P311" s="576"/>
    </row>
    <row r="312" spans="1:16" s="532" customFormat="1" ht="29.25" customHeight="1" x14ac:dyDescent="0.25">
      <c r="A312" s="540"/>
      <c r="B312" s="541"/>
      <c r="C312" s="581"/>
      <c r="D312" s="645" t="s">
        <v>280</v>
      </c>
      <c r="E312" s="568">
        <v>100</v>
      </c>
      <c r="F312" s="567" t="s">
        <v>62</v>
      </c>
      <c r="G312" s="575">
        <v>31.299904183966781</v>
      </c>
      <c r="H312" s="579">
        <v>28.923406534547404</v>
      </c>
      <c r="I312" s="572">
        <v>45609.496729999999</v>
      </c>
      <c r="J312" s="579">
        <v>38344</v>
      </c>
      <c r="K312" s="579">
        <v>7265.4967300000008</v>
      </c>
      <c r="L312" s="533"/>
      <c r="M312" s="533"/>
      <c r="N312" s="533"/>
      <c r="O312" s="534"/>
      <c r="P312" s="576"/>
    </row>
    <row r="313" spans="1:16" s="532" customFormat="1" ht="30" customHeight="1" x14ac:dyDescent="0.25">
      <c r="A313" s="540"/>
      <c r="B313" s="541"/>
      <c r="C313" s="581"/>
      <c r="D313" s="645" t="s">
        <v>281</v>
      </c>
      <c r="E313" s="568">
        <v>100</v>
      </c>
      <c r="F313" s="567" t="s">
        <v>62</v>
      </c>
      <c r="G313" s="575">
        <v>6.4516129032258061</v>
      </c>
      <c r="H313" s="579">
        <v>2.6245313336904124</v>
      </c>
      <c r="I313" s="572">
        <v>11515.258169999999</v>
      </c>
      <c r="J313" s="579">
        <v>10350</v>
      </c>
      <c r="K313" s="579">
        <v>1165.2581699999998</v>
      </c>
      <c r="L313" s="533"/>
      <c r="M313" s="533"/>
      <c r="N313" s="533"/>
      <c r="O313" s="534"/>
      <c r="P313" s="576"/>
    </row>
    <row r="314" spans="1:16" s="532" customFormat="1" ht="30" customHeight="1" x14ac:dyDescent="0.25">
      <c r="A314" s="540"/>
      <c r="B314" s="541"/>
      <c r="C314" s="581"/>
      <c r="D314" s="645" t="s">
        <v>282</v>
      </c>
      <c r="E314" s="568">
        <v>100</v>
      </c>
      <c r="F314" s="567" t="s">
        <v>62</v>
      </c>
      <c r="G314" s="575">
        <v>9.4857872884062591</v>
      </c>
      <c r="H314" s="579">
        <v>14.176039992858419</v>
      </c>
      <c r="I314" s="572">
        <v>15787.88674</v>
      </c>
      <c r="J314" s="579">
        <v>12993</v>
      </c>
      <c r="K314" s="579">
        <v>2794.8867400000004</v>
      </c>
      <c r="L314" s="533"/>
      <c r="M314" s="533"/>
      <c r="N314" s="533"/>
      <c r="O314" s="534"/>
      <c r="P314" s="576"/>
    </row>
    <row r="315" spans="1:16" s="532" customFormat="1" ht="15" customHeight="1" x14ac:dyDescent="0.25">
      <c r="A315" s="540"/>
      <c r="B315" s="541"/>
      <c r="C315" s="581"/>
      <c r="D315" s="645" t="s">
        <v>170</v>
      </c>
      <c r="E315" s="568">
        <v>100</v>
      </c>
      <c r="F315" s="567" t="s">
        <v>62</v>
      </c>
      <c r="G315" s="575">
        <v>11.178537208559565</v>
      </c>
      <c r="H315" s="579">
        <v>100</v>
      </c>
      <c r="I315" s="572">
        <v>6802.7211499999994</v>
      </c>
      <c r="J315" s="579">
        <v>0.65913999999999995</v>
      </c>
      <c r="K315" s="579">
        <v>6802.0620099999996</v>
      </c>
      <c r="L315" s="533"/>
      <c r="M315" s="533"/>
      <c r="N315" s="533"/>
      <c r="O315" s="534"/>
      <c r="P315" s="576"/>
    </row>
    <row r="316" spans="1:16" s="532" customFormat="1" ht="18" customHeight="1" x14ac:dyDescent="0.25">
      <c r="A316" s="540"/>
      <c r="B316" s="541"/>
      <c r="C316" s="581"/>
      <c r="D316" s="645" t="s">
        <v>171</v>
      </c>
      <c r="E316" s="568">
        <v>100</v>
      </c>
      <c r="F316" s="567" t="s">
        <v>210</v>
      </c>
      <c r="G316" s="575">
        <v>100</v>
      </c>
      <c r="H316" s="634">
        <v>100</v>
      </c>
      <c r="I316" s="572">
        <v>12909.93</v>
      </c>
      <c r="J316" s="579">
        <v>0</v>
      </c>
      <c r="K316" s="579">
        <v>12909.93</v>
      </c>
      <c r="L316" s="533"/>
      <c r="M316" s="533"/>
      <c r="N316" s="533"/>
      <c r="O316" s="534"/>
      <c r="P316" s="576"/>
    </row>
    <row r="317" spans="1:16" s="532" customFormat="1" ht="16.5" customHeight="1" x14ac:dyDescent="0.25">
      <c r="A317" s="540"/>
      <c r="B317" s="541"/>
      <c r="C317" s="581"/>
      <c r="D317" s="645" t="s">
        <v>172</v>
      </c>
      <c r="E317" s="568">
        <v>100</v>
      </c>
      <c r="F317" s="567" t="s">
        <v>92</v>
      </c>
      <c r="G317" s="575">
        <v>100</v>
      </c>
      <c r="H317" s="634">
        <v>100</v>
      </c>
      <c r="I317" s="572">
        <v>10078</v>
      </c>
      <c r="J317" s="579">
        <v>4686</v>
      </c>
      <c r="K317" s="579">
        <v>5392</v>
      </c>
      <c r="L317" s="533"/>
      <c r="M317" s="533"/>
      <c r="N317" s="533"/>
      <c r="O317" s="534"/>
      <c r="P317" s="576"/>
    </row>
    <row r="318" spans="1:16" s="532" customFormat="1" ht="19.5" customHeight="1" x14ac:dyDescent="0.25">
      <c r="A318" s="540"/>
      <c r="B318" s="541"/>
      <c r="C318" s="581"/>
      <c r="D318" s="645" t="s">
        <v>1726</v>
      </c>
      <c r="E318" s="568">
        <v>100</v>
      </c>
      <c r="F318" s="567" t="s">
        <v>92</v>
      </c>
      <c r="G318" s="575">
        <v>100</v>
      </c>
      <c r="H318" s="634">
        <v>100</v>
      </c>
      <c r="I318" s="572">
        <v>34856.17</v>
      </c>
      <c r="J318" s="579">
        <v>7387.62</v>
      </c>
      <c r="K318" s="579">
        <v>27468.55</v>
      </c>
      <c r="L318" s="533"/>
      <c r="M318" s="533"/>
      <c r="N318" s="533"/>
      <c r="O318" s="534"/>
      <c r="P318" s="576"/>
    </row>
    <row r="319" spans="1:16" s="532" customFormat="1" ht="23.25" customHeight="1" x14ac:dyDescent="0.25">
      <c r="A319" s="540"/>
      <c r="B319" s="541"/>
      <c r="C319" s="581"/>
      <c r="D319" s="645" t="s">
        <v>174</v>
      </c>
      <c r="E319" s="568">
        <v>100</v>
      </c>
      <c r="F319" s="567" t="s">
        <v>92</v>
      </c>
      <c r="G319" s="575">
        <v>100</v>
      </c>
      <c r="H319" s="634">
        <v>100</v>
      </c>
      <c r="I319" s="572">
        <v>5741.1</v>
      </c>
      <c r="J319" s="579">
        <v>0</v>
      </c>
      <c r="K319" s="579">
        <v>5741.1</v>
      </c>
      <c r="L319" s="533"/>
      <c r="M319" s="533"/>
      <c r="N319" s="533"/>
      <c r="O319" s="534"/>
      <c r="P319" s="576"/>
    </row>
    <row r="320" spans="1:16" s="49" customFormat="1" ht="15.75" customHeight="1" x14ac:dyDescent="0.25">
      <c r="B320" s="531"/>
      <c r="C320" s="723" t="s">
        <v>57</v>
      </c>
      <c r="D320" s="730" t="s">
        <v>56</v>
      </c>
      <c r="E320" s="568">
        <v>100</v>
      </c>
      <c r="F320" s="567" t="s">
        <v>410</v>
      </c>
      <c r="G320" s="652">
        <v>100</v>
      </c>
      <c r="H320" s="652">
        <v>100</v>
      </c>
      <c r="I320" s="572">
        <v>738.4</v>
      </c>
      <c r="J320" s="652">
        <v>0</v>
      </c>
      <c r="K320" s="676">
        <v>738.4</v>
      </c>
      <c r="L320" s="684"/>
      <c r="M320" s="684"/>
      <c r="N320" s="685"/>
      <c r="O320" s="686"/>
      <c r="P320" s="576"/>
    </row>
    <row r="321" spans="2:16" s="49" customFormat="1" ht="19.5" customHeight="1" x14ac:dyDescent="0.25">
      <c r="B321" s="531"/>
      <c r="C321" s="723"/>
      <c r="D321" s="730"/>
      <c r="E321" s="568">
        <v>100</v>
      </c>
      <c r="F321" s="567" t="s">
        <v>788</v>
      </c>
      <c r="G321" s="652">
        <v>38.700000000000003</v>
      </c>
      <c r="H321" s="652">
        <v>36.9</v>
      </c>
      <c r="I321" s="572">
        <v>0</v>
      </c>
      <c r="J321" s="652">
        <v>0</v>
      </c>
      <c r="K321" s="676">
        <v>0</v>
      </c>
      <c r="L321" s="684"/>
      <c r="M321" s="684"/>
      <c r="N321" s="685"/>
      <c r="O321" s="686"/>
      <c r="P321" s="576"/>
    </row>
    <row r="322" spans="2:16" ht="29.25" customHeight="1" x14ac:dyDescent="0.25">
      <c r="B322" s="541"/>
      <c r="C322" s="723"/>
      <c r="D322" s="645" t="s">
        <v>691</v>
      </c>
      <c r="E322" s="568">
        <v>100</v>
      </c>
      <c r="F322" s="566" t="s">
        <v>605</v>
      </c>
      <c r="G322" s="652">
        <v>100</v>
      </c>
      <c r="H322" s="652">
        <v>100</v>
      </c>
      <c r="I322" s="572">
        <v>0</v>
      </c>
      <c r="J322" s="652">
        <v>0</v>
      </c>
      <c r="K322" s="676">
        <v>0</v>
      </c>
      <c r="L322" s="516">
        <v>0</v>
      </c>
      <c r="M322" s="673">
        <v>0</v>
      </c>
      <c r="N322" s="576"/>
      <c r="O322" s="681"/>
      <c r="P322" s="576"/>
    </row>
    <row r="323" spans="2:16" ht="18" customHeight="1" x14ac:dyDescent="0.25">
      <c r="B323" s="541"/>
      <c r="C323" s="723"/>
      <c r="D323" s="645" t="s">
        <v>694</v>
      </c>
      <c r="E323" s="568">
        <v>100</v>
      </c>
      <c r="F323" s="566" t="s">
        <v>695</v>
      </c>
      <c r="G323" s="652">
        <v>100</v>
      </c>
      <c r="H323" s="652">
        <v>100</v>
      </c>
      <c r="I323" s="572">
        <v>11740</v>
      </c>
      <c r="J323" s="652">
        <v>0</v>
      </c>
      <c r="K323" s="676">
        <v>11740</v>
      </c>
      <c r="L323" s="680"/>
      <c r="M323" s="680"/>
      <c r="N323" s="576"/>
      <c r="O323" s="681"/>
      <c r="P323" s="576"/>
    </row>
    <row r="324" spans="2:16" ht="30" customHeight="1" x14ac:dyDescent="0.25">
      <c r="B324" s="541"/>
      <c r="C324" s="723"/>
      <c r="D324" s="645" t="s">
        <v>696</v>
      </c>
      <c r="E324" s="568">
        <v>100</v>
      </c>
      <c r="F324" s="566" t="s">
        <v>787</v>
      </c>
      <c r="G324" s="652">
        <v>100</v>
      </c>
      <c r="H324" s="652">
        <v>100</v>
      </c>
      <c r="I324" s="572">
        <v>0</v>
      </c>
      <c r="J324" s="652">
        <v>0</v>
      </c>
      <c r="K324" s="676">
        <v>0</v>
      </c>
      <c r="L324" s="680"/>
      <c r="M324" s="680"/>
      <c r="N324" s="576"/>
      <c r="O324" s="681"/>
      <c r="P324" s="576"/>
    </row>
    <row r="325" spans="2:16" ht="15" customHeight="1" x14ac:dyDescent="0.25">
      <c r="B325" s="541"/>
      <c r="C325" s="723"/>
      <c r="D325" s="726" t="s">
        <v>60</v>
      </c>
      <c r="E325" s="568">
        <v>100</v>
      </c>
      <c r="F325" s="632" t="s">
        <v>786</v>
      </c>
      <c r="G325" s="652">
        <v>76.599999999999994</v>
      </c>
      <c r="H325" s="652">
        <v>77.5</v>
      </c>
      <c r="I325" s="572">
        <v>0</v>
      </c>
      <c r="J325" s="652">
        <v>0</v>
      </c>
      <c r="K325" s="676">
        <v>0</v>
      </c>
      <c r="L325" s="680"/>
      <c r="M325" s="680"/>
      <c r="N325" s="576"/>
      <c r="O325" s="681"/>
      <c r="P325" s="576"/>
    </row>
    <row r="326" spans="2:16" ht="15" customHeight="1" x14ac:dyDescent="0.25">
      <c r="B326" s="541"/>
      <c r="C326" s="723"/>
      <c r="D326" s="726"/>
      <c r="E326" s="568">
        <v>100</v>
      </c>
      <c r="F326" s="633" t="s">
        <v>708</v>
      </c>
      <c r="G326" s="652">
        <v>7.6</v>
      </c>
      <c r="H326" s="652">
        <v>7.7</v>
      </c>
      <c r="I326" s="572">
        <v>32</v>
      </c>
      <c r="J326" s="652">
        <v>0</v>
      </c>
      <c r="K326" s="676">
        <v>32</v>
      </c>
      <c r="L326" s="680"/>
      <c r="M326" s="680"/>
      <c r="N326" s="576"/>
      <c r="O326" s="681"/>
      <c r="P326" s="576"/>
    </row>
    <row r="327" spans="2:16" ht="30" customHeight="1" x14ac:dyDescent="0.25">
      <c r="B327" s="541"/>
      <c r="C327" s="723"/>
      <c r="D327" s="647" t="s">
        <v>636</v>
      </c>
      <c r="E327" s="568">
        <v>100</v>
      </c>
      <c r="F327" s="569" t="s">
        <v>62</v>
      </c>
      <c r="G327" s="244">
        <v>26.2</v>
      </c>
      <c r="H327" s="244">
        <v>31.1</v>
      </c>
      <c r="I327" s="572">
        <v>57873</v>
      </c>
      <c r="J327" s="676">
        <v>47704.6</v>
      </c>
      <c r="K327" s="676">
        <v>10168.4</v>
      </c>
      <c r="L327" s="680"/>
      <c r="M327" s="680"/>
      <c r="N327" s="576"/>
      <c r="O327" s="681"/>
      <c r="P327" s="576"/>
    </row>
    <row r="328" spans="2:16" ht="29.25" customHeight="1" x14ac:dyDescent="0.25">
      <c r="B328" s="541"/>
      <c r="C328" s="723"/>
      <c r="D328" s="647" t="s">
        <v>712</v>
      </c>
      <c r="E328" s="568">
        <v>100</v>
      </c>
      <c r="F328" s="569" t="s">
        <v>62</v>
      </c>
      <c r="G328" s="244">
        <v>13.3</v>
      </c>
      <c r="H328" s="244">
        <v>11.2</v>
      </c>
      <c r="I328" s="572">
        <v>25608.9</v>
      </c>
      <c r="J328" s="676">
        <v>21092</v>
      </c>
      <c r="K328" s="676">
        <v>4516.8999999999996</v>
      </c>
      <c r="L328" s="680"/>
      <c r="M328" s="680"/>
      <c r="N328" s="576"/>
      <c r="O328" s="681"/>
      <c r="P328" s="576"/>
    </row>
    <row r="329" spans="2:16" ht="29.25" customHeight="1" x14ac:dyDescent="0.25">
      <c r="B329" s="541"/>
      <c r="C329" s="723"/>
      <c r="D329" s="647" t="s">
        <v>714</v>
      </c>
      <c r="E329" s="568">
        <v>100</v>
      </c>
      <c r="F329" s="569" t="s">
        <v>62</v>
      </c>
      <c r="G329" s="244">
        <v>13.8</v>
      </c>
      <c r="H329" s="244">
        <v>14.1</v>
      </c>
      <c r="I329" s="572">
        <v>25971.4</v>
      </c>
      <c r="J329" s="676">
        <v>21450.9</v>
      </c>
      <c r="K329" s="676">
        <v>4520.5</v>
      </c>
      <c r="L329" s="680"/>
      <c r="M329" s="680"/>
      <c r="N329" s="576"/>
      <c r="O329" s="681"/>
      <c r="P329" s="576"/>
    </row>
    <row r="330" spans="2:16" ht="30.75" customHeight="1" x14ac:dyDescent="0.25">
      <c r="B330" s="541"/>
      <c r="C330" s="723"/>
      <c r="D330" s="647" t="s">
        <v>716</v>
      </c>
      <c r="E330" s="568">
        <v>100</v>
      </c>
      <c r="F330" s="569" t="s">
        <v>62</v>
      </c>
      <c r="G330" s="244">
        <v>21.9</v>
      </c>
      <c r="H330" s="244">
        <v>16.2</v>
      </c>
      <c r="I330" s="572">
        <v>45949</v>
      </c>
      <c r="J330" s="676">
        <v>38803.5</v>
      </c>
      <c r="K330" s="676">
        <v>7145.5</v>
      </c>
      <c r="L330" s="680"/>
      <c r="M330" s="680"/>
      <c r="N330" s="576"/>
      <c r="O330" s="681"/>
      <c r="P330" s="576"/>
    </row>
    <row r="331" spans="2:16" ht="30.75" customHeight="1" x14ac:dyDescent="0.25">
      <c r="B331" s="541"/>
      <c r="C331" s="723"/>
      <c r="D331" s="580" t="s">
        <v>717</v>
      </c>
      <c r="E331" s="568">
        <v>100</v>
      </c>
      <c r="F331" s="569" t="s">
        <v>62</v>
      </c>
      <c r="G331" s="244">
        <v>13.7</v>
      </c>
      <c r="H331" s="244">
        <v>17.7</v>
      </c>
      <c r="I331" s="572">
        <v>27821.5</v>
      </c>
      <c r="J331" s="676">
        <v>22242.5</v>
      </c>
      <c r="K331" s="676">
        <v>5579</v>
      </c>
      <c r="L331" s="680"/>
      <c r="M331" s="680"/>
      <c r="N331" s="576"/>
      <c r="O331" s="681"/>
      <c r="P331" s="576"/>
    </row>
    <row r="332" spans="2:16" ht="30" customHeight="1" x14ac:dyDescent="0.25">
      <c r="B332" s="541"/>
      <c r="C332" s="723"/>
      <c r="D332" s="647" t="s">
        <v>718</v>
      </c>
      <c r="E332" s="568">
        <v>100</v>
      </c>
      <c r="F332" s="569" t="s">
        <v>62</v>
      </c>
      <c r="G332" s="244">
        <v>11.1</v>
      </c>
      <c r="H332" s="244">
        <v>9.8000000000000007</v>
      </c>
      <c r="I332" s="572">
        <v>22964.800000000003</v>
      </c>
      <c r="J332" s="676">
        <v>18291.900000000001</v>
      </c>
      <c r="K332" s="676">
        <v>4672.8999999999996</v>
      </c>
      <c r="L332" s="680"/>
      <c r="M332" s="680"/>
      <c r="N332" s="576"/>
      <c r="O332" s="681"/>
      <c r="P332" s="576"/>
    </row>
    <row r="333" spans="2:16" ht="17.25" customHeight="1" x14ac:dyDescent="0.25">
      <c r="B333" s="541"/>
      <c r="C333" s="723"/>
      <c r="D333" s="645" t="s">
        <v>720</v>
      </c>
      <c r="E333" s="568">
        <v>100</v>
      </c>
      <c r="F333" s="567" t="s">
        <v>83</v>
      </c>
      <c r="G333" s="244">
        <v>4.5</v>
      </c>
      <c r="H333" s="244">
        <v>4.4000000000000004</v>
      </c>
      <c r="I333" s="572">
        <v>7376.6</v>
      </c>
      <c r="J333" s="676">
        <v>4028.1</v>
      </c>
      <c r="K333" s="676">
        <v>3348.5</v>
      </c>
      <c r="L333" s="680"/>
      <c r="M333" s="680"/>
      <c r="N333" s="576"/>
      <c r="O333" s="681"/>
      <c r="P333" s="576"/>
    </row>
    <row r="334" spans="2:16" ht="15.75" customHeight="1" x14ac:dyDescent="0.25">
      <c r="B334" s="541"/>
      <c r="C334" s="723"/>
      <c r="D334" s="645" t="s">
        <v>721</v>
      </c>
      <c r="E334" s="568">
        <v>100</v>
      </c>
      <c r="F334" s="567" t="s">
        <v>83</v>
      </c>
      <c r="G334" s="244">
        <v>5.0999999999999996</v>
      </c>
      <c r="H334" s="244">
        <v>4.3</v>
      </c>
      <c r="I334" s="572">
        <v>5873.4</v>
      </c>
      <c r="J334" s="676">
        <v>3510</v>
      </c>
      <c r="K334" s="676">
        <v>2363.4</v>
      </c>
      <c r="L334" s="680"/>
      <c r="M334" s="680"/>
      <c r="N334" s="576"/>
      <c r="O334" s="681"/>
      <c r="P334" s="576"/>
    </row>
    <row r="335" spans="2:16" ht="16.5" customHeight="1" x14ac:dyDescent="0.25">
      <c r="B335" s="541"/>
      <c r="C335" s="723"/>
      <c r="D335" s="645" t="s">
        <v>722</v>
      </c>
      <c r="E335" s="568">
        <v>100</v>
      </c>
      <c r="F335" s="567" t="s">
        <v>83</v>
      </c>
      <c r="G335" s="244">
        <v>6.7</v>
      </c>
      <c r="H335" s="244">
        <v>5.6</v>
      </c>
      <c r="I335" s="572">
        <v>13066</v>
      </c>
      <c r="J335" s="676">
        <v>7514.4</v>
      </c>
      <c r="K335" s="676">
        <v>5551.6</v>
      </c>
      <c r="L335" s="680"/>
      <c r="M335" s="680"/>
      <c r="N335" s="576"/>
      <c r="O335" s="681"/>
      <c r="P335" s="576"/>
    </row>
    <row r="336" spans="2:16" ht="15" customHeight="1" x14ac:dyDescent="0.25">
      <c r="B336" s="541"/>
      <c r="C336" s="723"/>
      <c r="D336" s="645" t="s">
        <v>723</v>
      </c>
      <c r="E336" s="568">
        <v>100</v>
      </c>
      <c r="F336" s="567" t="s">
        <v>83</v>
      </c>
      <c r="G336" s="244">
        <v>6.6</v>
      </c>
      <c r="H336" s="244">
        <v>5.5</v>
      </c>
      <c r="I336" s="572">
        <v>8243.7000000000007</v>
      </c>
      <c r="J336" s="676">
        <v>4827.6000000000004</v>
      </c>
      <c r="K336" s="676">
        <v>3416.1</v>
      </c>
      <c r="L336" s="680"/>
      <c r="M336" s="680"/>
      <c r="N336" s="576"/>
      <c r="O336" s="681"/>
      <c r="P336" s="576"/>
    </row>
    <row r="337" spans="1:16" ht="15" customHeight="1" x14ac:dyDescent="0.25">
      <c r="B337" s="541"/>
      <c r="C337" s="723"/>
      <c r="D337" s="645" t="s">
        <v>1437</v>
      </c>
      <c r="E337" s="568">
        <v>100</v>
      </c>
      <c r="F337" s="567" t="s">
        <v>83</v>
      </c>
      <c r="G337" s="244">
        <v>0.3</v>
      </c>
      <c r="H337" s="244">
        <v>2.8</v>
      </c>
      <c r="I337" s="572">
        <v>5785.9</v>
      </c>
      <c r="J337" s="676">
        <v>3387.7</v>
      </c>
      <c r="K337" s="676">
        <v>2398.1999999999998</v>
      </c>
      <c r="L337" s="680"/>
      <c r="M337" s="680"/>
      <c r="N337" s="576"/>
      <c r="O337" s="681"/>
      <c r="P337" s="576"/>
    </row>
    <row r="338" spans="1:16" ht="16.5" customHeight="1" x14ac:dyDescent="0.25">
      <c r="B338" s="541"/>
      <c r="C338" s="723"/>
      <c r="D338" s="645" t="s">
        <v>724</v>
      </c>
      <c r="E338" s="568">
        <v>100</v>
      </c>
      <c r="F338" s="567" t="s">
        <v>83</v>
      </c>
      <c r="G338" s="244">
        <v>6.5</v>
      </c>
      <c r="H338" s="244">
        <v>6.2</v>
      </c>
      <c r="I338" s="572">
        <v>9044.5</v>
      </c>
      <c r="J338" s="676">
        <v>5472.2</v>
      </c>
      <c r="K338" s="676">
        <v>3572.3</v>
      </c>
      <c r="L338" s="680"/>
      <c r="M338" s="680"/>
      <c r="N338" s="576"/>
      <c r="O338" s="681"/>
      <c r="P338" s="576"/>
    </row>
    <row r="339" spans="1:16" ht="15" customHeight="1" x14ac:dyDescent="0.25">
      <c r="B339" s="541"/>
      <c r="C339" s="723"/>
      <c r="D339" s="645" t="s">
        <v>725</v>
      </c>
      <c r="E339" s="568">
        <v>100</v>
      </c>
      <c r="F339" s="567" t="s">
        <v>83</v>
      </c>
      <c r="G339" s="244">
        <v>5.9</v>
      </c>
      <c r="H339" s="244">
        <v>6</v>
      </c>
      <c r="I339" s="572">
        <v>10003.799999999999</v>
      </c>
      <c r="J339" s="676">
        <v>6142</v>
      </c>
      <c r="K339" s="676">
        <v>3861.8</v>
      </c>
      <c r="L339" s="680"/>
      <c r="M339" s="680"/>
      <c r="N339" s="576"/>
      <c r="O339" s="681"/>
      <c r="P339" s="576"/>
    </row>
    <row r="340" spans="1:16" ht="15" customHeight="1" x14ac:dyDescent="0.25">
      <c r="B340" s="541"/>
      <c r="C340" s="723"/>
      <c r="D340" s="645" t="s">
        <v>726</v>
      </c>
      <c r="E340" s="568">
        <v>100</v>
      </c>
      <c r="F340" s="567" t="s">
        <v>83</v>
      </c>
      <c r="G340" s="244">
        <v>5.4</v>
      </c>
      <c r="H340" s="244">
        <v>4.9000000000000004</v>
      </c>
      <c r="I340" s="572">
        <v>11930.900000000001</v>
      </c>
      <c r="J340" s="676">
        <v>7473.8</v>
      </c>
      <c r="K340" s="676">
        <v>4457.1000000000004</v>
      </c>
      <c r="L340" s="680"/>
      <c r="M340" s="680"/>
      <c r="N340" s="576"/>
      <c r="O340" s="681"/>
      <c r="P340" s="576"/>
    </row>
    <row r="341" spans="1:16" ht="15.75" customHeight="1" x14ac:dyDescent="0.25">
      <c r="B341" s="541"/>
      <c r="C341" s="723"/>
      <c r="D341" s="645" t="s">
        <v>727</v>
      </c>
      <c r="E341" s="568">
        <v>100</v>
      </c>
      <c r="F341" s="567" t="s">
        <v>83</v>
      </c>
      <c r="G341" s="244">
        <v>7.6</v>
      </c>
      <c r="H341" s="244">
        <v>6.2</v>
      </c>
      <c r="I341" s="572">
        <v>7760.7</v>
      </c>
      <c r="J341" s="676">
        <v>4759.7</v>
      </c>
      <c r="K341" s="676">
        <v>3001</v>
      </c>
      <c r="L341" s="680"/>
      <c r="M341" s="680"/>
      <c r="N341" s="576"/>
      <c r="O341" s="681"/>
      <c r="P341" s="576"/>
    </row>
    <row r="342" spans="1:16" ht="17.25" customHeight="1" x14ac:dyDescent="0.25">
      <c r="B342" s="541"/>
      <c r="C342" s="723"/>
      <c r="D342" s="645" t="s">
        <v>728</v>
      </c>
      <c r="E342" s="568">
        <v>100</v>
      </c>
      <c r="F342" s="567" t="s">
        <v>83</v>
      </c>
      <c r="G342" s="244">
        <v>7</v>
      </c>
      <c r="H342" s="244">
        <v>7.8</v>
      </c>
      <c r="I342" s="572">
        <v>10238.700000000001</v>
      </c>
      <c r="J342" s="676">
        <v>6126.6</v>
      </c>
      <c r="K342" s="676">
        <v>4112.1000000000004</v>
      </c>
      <c r="L342" s="680"/>
      <c r="M342" s="680"/>
      <c r="N342" s="576"/>
      <c r="O342" s="681"/>
      <c r="P342" s="576"/>
    </row>
    <row r="343" spans="1:16" ht="15.75" customHeight="1" x14ac:dyDescent="0.25">
      <c r="B343" s="541"/>
      <c r="C343" s="723"/>
      <c r="D343" s="645" t="s">
        <v>729</v>
      </c>
      <c r="E343" s="568">
        <v>100</v>
      </c>
      <c r="F343" s="567" t="s">
        <v>83</v>
      </c>
      <c r="G343" s="244">
        <v>12.6</v>
      </c>
      <c r="H343" s="244">
        <v>13.1</v>
      </c>
      <c r="I343" s="572">
        <v>19546.900000000001</v>
      </c>
      <c r="J343" s="676">
        <v>12759.1</v>
      </c>
      <c r="K343" s="676">
        <v>6787.8</v>
      </c>
      <c r="L343" s="680"/>
      <c r="M343" s="680"/>
      <c r="N343" s="576"/>
      <c r="O343" s="681"/>
      <c r="P343" s="576"/>
    </row>
    <row r="344" spans="1:16" ht="16.5" customHeight="1" x14ac:dyDescent="0.25">
      <c r="B344" s="541"/>
      <c r="C344" s="723"/>
      <c r="D344" s="645" t="s">
        <v>730</v>
      </c>
      <c r="E344" s="568">
        <v>100</v>
      </c>
      <c r="F344" s="567" t="s">
        <v>83</v>
      </c>
      <c r="G344" s="244">
        <v>5.7</v>
      </c>
      <c r="H344" s="244">
        <v>5.6</v>
      </c>
      <c r="I344" s="572">
        <v>7859.1</v>
      </c>
      <c r="J344" s="676">
        <v>4411.7</v>
      </c>
      <c r="K344" s="676">
        <v>3447.4</v>
      </c>
      <c r="L344" s="680"/>
      <c r="M344" s="680"/>
      <c r="N344" s="576"/>
      <c r="O344" s="681"/>
      <c r="P344" s="576"/>
    </row>
    <row r="345" spans="1:16" ht="16.5" customHeight="1" x14ac:dyDescent="0.25">
      <c r="B345" s="541"/>
      <c r="C345" s="723"/>
      <c r="D345" s="645" t="s">
        <v>731</v>
      </c>
      <c r="E345" s="568">
        <v>100</v>
      </c>
      <c r="F345" s="567" t="s">
        <v>83</v>
      </c>
      <c r="G345" s="244">
        <v>12.4</v>
      </c>
      <c r="H345" s="244">
        <v>13.4</v>
      </c>
      <c r="I345" s="572">
        <v>18138.099999999999</v>
      </c>
      <c r="J345" s="676">
        <v>11373.3</v>
      </c>
      <c r="K345" s="676">
        <v>6764.8</v>
      </c>
      <c r="L345" s="680"/>
      <c r="M345" s="680"/>
      <c r="N345" s="576"/>
      <c r="O345" s="681"/>
      <c r="P345" s="576"/>
    </row>
    <row r="346" spans="1:16" ht="15.75" customHeight="1" x14ac:dyDescent="0.25">
      <c r="B346" s="541"/>
      <c r="C346" s="723"/>
      <c r="D346" s="645" t="s">
        <v>732</v>
      </c>
      <c r="E346" s="568">
        <v>100</v>
      </c>
      <c r="F346" s="567" t="s">
        <v>83</v>
      </c>
      <c r="G346" s="244">
        <v>13.6</v>
      </c>
      <c r="H346" s="244">
        <v>14</v>
      </c>
      <c r="I346" s="572">
        <v>19037.2</v>
      </c>
      <c r="J346" s="676">
        <v>12612.2</v>
      </c>
      <c r="K346" s="676">
        <v>6425</v>
      </c>
      <c r="L346" s="680"/>
      <c r="M346" s="680"/>
      <c r="N346" s="576"/>
      <c r="O346" s="681"/>
      <c r="P346" s="576"/>
    </row>
    <row r="347" spans="1:16" ht="19.5" customHeight="1" x14ac:dyDescent="0.25">
      <c r="B347" s="541"/>
      <c r="C347" s="723"/>
      <c r="D347" s="645" t="s">
        <v>733</v>
      </c>
      <c r="E347" s="568">
        <v>100</v>
      </c>
      <c r="F347" s="567" t="s">
        <v>306</v>
      </c>
      <c r="G347" s="244">
        <v>20.399999999999999</v>
      </c>
      <c r="H347" s="244">
        <v>14.9</v>
      </c>
      <c r="I347" s="572">
        <v>12032.4</v>
      </c>
      <c r="J347" s="27">
        <v>4857.5</v>
      </c>
      <c r="K347" s="27">
        <v>7174.9</v>
      </c>
      <c r="L347" s="680"/>
      <c r="M347" s="680"/>
      <c r="N347" s="576"/>
      <c r="O347" s="681"/>
      <c r="P347" s="576"/>
    </row>
    <row r="348" spans="1:16" ht="18.75" customHeight="1" x14ac:dyDescent="0.25">
      <c r="B348" s="541"/>
      <c r="C348" s="723"/>
      <c r="D348" s="645" t="s">
        <v>734</v>
      </c>
      <c r="E348" s="568">
        <v>100</v>
      </c>
      <c r="F348" s="567" t="s">
        <v>306</v>
      </c>
      <c r="G348" s="244">
        <v>28.5</v>
      </c>
      <c r="H348" s="244">
        <v>60</v>
      </c>
      <c r="I348" s="572">
        <v>9252</v>
      </c>
      <c r="J348" s="676">
        <v>738.2</v>
      </c>
      <c r="K348" s="676">
        <v>8513.7999999999993</v>
      </c>
      <c r="L348" s="680"/>
      <c r="M348" s="680"/>
      <c r="N348" s="576"/>
      <c r="O348" s="681"/>
      <c r="P348" s="576"/>
    </row>
    <row r="349" spans="1:16" ht="30" customHeight="1" x14ac:dyDescent="0.25">
      <c r="B349" s="541"/>
      <c r="C349" s="723"/>
      <c r="D349" s="645" t="s">
        <v>735</v>
      </c>
      <c r="E349" s="568">
        <v>100</v>
      </c>
      <c r="F349" s="567" t="s">
        <v>465</v>
      </c>
      <c r="G349" s="244">
        <v>32.4</v>
      </c>
      <c r="H349" s="244">
        <v>6.8</v>
      </c>
      <c r="I349" s="572">
        <v>8955.4</v>
      </c>
      <c r="J349" s="676">
        <v>531.6</v>
      </c>
      <c r="K349" s="676">
        <v>8423.7999999999993</v>
      </c>
      <c r="L349" s="680"/>
      <c r="M349" s="680"/>
      <c r="N349" s="576"/>
      <c r="O349" s="681"/>
      <c r="P349" s="576"/>
    </row>
    <row r="350" spans="1:16" ht="18" customHeight="1" x14ac:dyDescent="0.25">
      <c r="B350" s="541"/>
      <c r="C350" s="723"/>
      <c r="D350" s="645" t="s">
        <v>736</v>
      </c>
      <c r="E350" s="568">
        <v>100</v>
      </c>
      <c r="F350" s="567" t="s">
        <v>306</v>
      </c>
      <c r="G350" s="244">
        <v>18.7</v>
      </c>
      <c r="H350" s="244">
        <v>18.3</v>
      </c>
      <c r="I350" s="572">
        <v>4521.0999999999995</v>
      </c>
      <c r="J350" s="676">
        <v>466.9</v>
      </c>
      <c r="K350" s="676">
        <v>4054.2</v>
      </c>
      <c r="L350" s="680"/>
      <c r="M350" s="680"/>
      <c r="N350" s="576"/>
      <c r="O350" s="681"/>
      <c r="P350" s="576"/>
    </row>
    <row r="351" spans="1:16" ht="15.75" customHeight="1" x14ac:dyDescent="0.25">
      <c r="B351" s="541"/>
      <c r="C351" s="723"/>
      <c r="D351" s="645" t="s">
        <v>529</v>
      </c>
      <c r="E351" s="729">
        <v>100</v>
      </c>
      <c r="F351" s="730" t="s">
        <v>306</v>
      </c>
      <c r="G351" s="634"/>
      <c r="H351" s="729">
        <v>48</v>
      </c>
      <c r="I351" s="572">
        <v>5643.2</v>
      </c>
      <c r="J351" s="705">
        <v>909.5</v>
      </c>
      <c r="K351" s="705">
        <v>4733.7</v>
      </c>
      <c r="L351" s="680"/>
      <c r="M351" s="680"/>
      <c r="N351" s="576"/>
      <c r="O351" s="681"/>
      <c r="P351" s="576"/>
    </row>
    <row r="352" spans="1:16" s="560" customFormat="1" ht="16.5" customHeight="1" x14ac:dyDescent="0.25">
      <c r="A352" s="561"/>
      <c r="B352" s="541"/>
      <c r="C352" s="723"/>
      <c r="D352" s="645" t="s">
        <v>1494</v>
      </c>
      <c r="E352" s="729"/>
      <c r="F352" s="730"/>
      <c r="G352" s="634">
        <v>25.5</v>
      </c>
      <c r="H352" s="729"/>
      <c r="I352" s="572">
        <v>0</v>
      </c>
      <c r="J352" s="705">
        <v>0</v>
      </c>
      <c r="K352" s="705">
        <v>0</v>
      </c>
      <c r="L352" s="680"/>
      <c r="M352" s="680"/>
      <c r="N352" s="576"/>
      <c r="O352" s="681"/>
      <c r="P352" s="576"/>
    </row>
    <row r="353" spans="1:16" s="560" customFormat="1" ht="13.5" customHeight="1" x14ac:dyDescent="0.25">
      <c r="A353" s="561"/>
      <c r="B353" s="541"/>
      <c r="C353" s="723"/>
      <c r="D353" s="645" t="s">
        <v>1495</v>
      </c>
      <c r="E353" s="729"/>
      <c r="F353" s="730"/>
      <c r="G353" s="634">
        <v>24</v>
      </c>
      <c r="H353" s="729"/>
      <c r="I353" s="572">
        <v>0</v>
      </c>
      <c r="J353" s="705">
        <v>0</v>
      </c>
      <c r="K353" s="705">
        <v>0</v>
      </c>
      <c r="L353" s="680"/>
      <c r="M353" s="680"/>
      <c r="N353" s="576"/>
      <c r="O353" s="681"/>
      <c r="P353" s="576"/>
    </row>
    <row r="354" spans="1:16" ht="20.25" customHeight="1" x14ac:dyDescent="0.25">
      <c r="B354" s="541"/>
      <c r="C354" s="723"/>
      <c r="D354" s="645" t="s">
        <v>737</v>
      </c>
      <c r="E354" s="729">
        <v>100</v>
      </c>
      <c r="F354" s="731" t="s">
        <v>210</v>
      </c>
      <c r="G354" s="634"/>
      <c r="H354" s="729">
        <v>2.1</v>
      </c>
      <c r="I354" s="572">
        <v>10792.8</v>
      </c>
      <c r="J354" s="705">
        <v>1377.4</v>
      </c>
      <c r="K354" s="705">
        <v>9415.4</v>
      </c>
      <c r="L354" s="680"/>
      <c r="M354" s="680"/>
      <c r="N354" s="576"/>
      <c r="O354" s="681"/>
      <c r="P354" s="576"/>
    </row>
    <row r="355" spans="1:16" s="560" customFormat="1" ht="18" customHeight="1" x14ac:dyDescent="0.25">
      <c r="A355" s="561"/>
      <c r="B355" s="541"/>
      <c r="C355" s="723"/>
      <c r="D355" s="645" t="s">
        <v>1494</v>
      </c>
      <c r="E355" s="729"/>
      <c r="F355" s="732"/>
      <c r="G355" s="634">
        <v>25.7</v>
      </c>
      <c r="H355" s="729"/>
      <c r="I355" s="572">
        <v>0</v>
      </c>
      <c r="J355" s="705">
        <v>0</v>
      </c>
      <c r="K355" s="705">
        <v>0</v>
      </c>
      <c r="L355" s="680"/>
      <c r="M355" s="680"/>
      <c r="N355" s="576"/>
      <c r="O355" s="681"/>
      <c r="P355" s="576"/>
    </row>
    <row r="356" spans="1:16" s="560" customFormat="1" ht="15" customHeight="1" x14ac:dyDescent="0.25">
      <c r="A356" s="561"/>
      <c r="B356" s="541"/>
      <c r="C356" s="723"/>
      <c r="D356" s="645" t="s">
        <v>1495</v>
      </c>
      <c r="E356" s="729"/>
      <c r="F356" s="733"/>
      <c r="G356" s="634">
        <v>76</v>
      </c>
      <c r="H356" s="729"/>
      <c r="I356" s="572">
        <v>0</v>
      </c>
      <c r="J356" s="705">
        <v>0</v>
      </c>
      <c r="K356" s="705">
        <v>0</v>
      </c>
      <c r="L356" s="680"/>
      <c r="M356" s="680"/>
      <c r="N356" s="576"/>
      <c r="O356" s="681"/>
      <c r="P356" s="576"/>
    </row>
    <row r="357" spans="1:16" ht="29.25" customHeight="1" x14ac:dyDescent="0.25">
      <c r="B357" s="541"/>
      <c r="C357" s="723"/>
      <c r="D357" s="645" t="s">
        <v>738</v>
      </c>
      <c r="E357" s="568">
        <v>100</v>
      </c>
      <c r="F357" s="567" t="s">
        <v>306</v>
      </c>
      <c r="G357" s="244">
        <v>42.5</v>
      </c>
      <c r="H357" s="244">
        <v>43</v>
      </c>
      <c r="I357" s="572">
        <v>16068</v>
      </c>
      <c r="J357" s="676">
        <v>943</v>
      </c>
      <c r="K357" s="676">
        <v>15125</v>
      </c>
      <c r="L357" s="680"/>
      <c r="M357" s="680"/>
      <c r="N357" s="576"/>
      <c r="O357" s="681"/>
      <c r="P357" s="576"/>
    </row>
    <row r="358" spans="1:16" ht="30.75" customHeight="1" x14ac:dyDescent="0.25">
      <c r="B358" s="541"/>
      <c r="C358" s="723"/>
      <c r="D358" s="645" t="s">
        <v>739</v>
      </c>
      <c r="E358" s="568">
        <v>100</v>
      </c>
      <c r="F358" s="567" t="s">
        <v>306</v>
      </c>
      <c r="G358" s="244">
        <v>33</v>
      </c>
      <c r="H358" s="244">
        <v>28.2</v>
      </c>
      <c r="I358" s="572">
        <v>5546</v>
      </c>
      <c r="J358" s="676">
        <v>682</v>
      </c>
      <c r="K358" s="676">
        <v>4864</v>
      </c>
      <c r="L358" s="680"/>
      <c r="M358" s="680"/>
      <c r="N358" s="576"/>
      <c r="O358" s="681"/>
      <c r="P358" s="576"/>
    </row>
    <row r="359" spans="1:16" ht="15.75" customHeight="1" x14ac:dyDescent="0.25">
      <c r="B359" s="541"/>
      <c r="C359" s="723"/>
      <c r="D359" s="645" t="s">
        <v>106</v>
      </c>
      <c r="E359" s="568">
        <v>100</v>
      </c>
      <c r="F359" s="567" t="s">
        <v>306</v>
      </c>
      <c r="G359" s="244">
        <v>24.5</v>
      </c>
      <c r="H359" s="244">
        <v>28.8</v>
      </c>
      <c r="I359" s="572">
        <v>6848</v>
      </c>
      <c r="J359" s="676">
        <v>588</v>
      </c>
      <c r="K359" s="676">
        <v>6260</v>
      </c>
      <c r="L359" s="680"/>
      <c r="M359" s="680"/>
      <c r="N359" s="576"/>
      <c r="O359" s="681"/>
      <c r="P359" s="576"/>
    </row>
    <row r="360" spans="1:16" ht="15" customHeight="1" x14ac:dyDescent="0.25">
      <c r="B360" s="541"/>
      <c r="C360" s="723"/>
      <c r="D360" s="645" t="s">
        <v>740</v>
      </c>
      <c r="E360" s="568">
        <v>100</v>
      </c>
      <c r="F360" s="567" t="s">
        <v>92</v>
      </c>
      <c r="G360" s="244">
        <v>74.900000000000006</v>
      </c>
      <c r="H360" s="244">
        <v>84.8</v>
      </c>
      <c r="I360" s="572">
        <v>25384</v>
      </c>
      <c r="J360" s="676">
        <v>11852</v>
      </c>
      <c r="K360" s="676">
        <v>13532</v>
      </c>
      <c r="L360" s="680"/>
      <c r="M360" s="680"/>
      <c r="N360" s="576"/>
      <c r="O360" s="681"/>
      <c r="P360" s="576"/>
    </row>
    <row r="361" spans="1:16" s="342" customFormat="1" ht="15" customHeight="1" x14ac:dyDescent="0.25">
      <c r="A361" s="536"/>
      <c r="B361" s="541"/>
      <c r="C361" s="723"/>
      <c r="D361" s="645" t="s">
        <v>1438</v>
      </c>
      <c r="E361" s="568"/>
      <c r="F361" s="567" t="s">
        <v>92</v>
      </c>
      <c r="G361" s="244">
        <v>25.1</v>
      </c>
      <c r="H361" s="244">
        <v>15.2</v>
      </c>
      <c r="I361" s="572">
        <v>10092</v>
      </c>
      <c r="J361" s="676">
        <v>662</v>
      </c>
      <c r="K361" s="676">
        <v>9430</v>
      </c>
      <c r="L361" s="680"/>
      <c r="M361" s="680"/>
      <c r="N361" s="576"/>
      <c r="O361" s="681"/>
      <c r="P361" s="576"/>
    </row>
    <row r="362" spans="1:16" ht="28.5" customHeight="1" x14ac:dyDescent="0.25">
      <c r="B362" s="541"/>
      <c r="C362" s="723"/>
      <c r="D362" s="645" t="s">
        <v>63</v>
      </c>
      <c r="E362" s="568">
        <v>100</v>
      </c>
      <c r="F362" s="567" t="s">
        <v>92</v>
      </c>
      <c r="G362" s="244">
        <v>63.6</v>
      </c>
      <c r="H362" s="244">
        <v>45</v>
      </c>
      <c r="I362" s="572">
        <v>15731</v>
      </c>
      <c r="J362" s="676">
        <v>2366</v>
      </c>
      <c r="K362" s="676">
        <v>13365</v>
      </c>
      <c r="L362" s="680"/>
      <c r="M362" s="680"/>
      <c r="N362" s="576"/>
      <c r="O362" s="681"/>
      <c r="P362" s="576"/>
    </row>
    <row r="363" spans="1:16" ht="30" customHeight="1" x14ac:dyDescent="0.25">
      <c r="B363" s="541"/>
      <c r="C363" s="723"/>
      <c r="D363" s="645" t="s">
        <v>64</v>
      </c>
      <c r="E363" s="568">
        <v>100</v>
      </c>
      <c r="F363" s="567" t="s">
        <v>92</v>
      </c>
      <c r="G363" s="244">
        <v>100</v>
      </c>
      <c r="H363" s="244">
        <v>100</v>
      </c>
      <c r="I363" s="572">
        <v>23627</v>
      </c>
      <c r="J363" s="676">
        <v>4569</v>
      </c>
      <c r="K363" s="676">
        <v>19058</v>
      </c>
      <c r="L363" s="680"/>
      <c r="M363" s="680"/>
      <c r="N363" s="576"/>
      <c r="O363" s="681"/>
      <c r="P363" s="576"/>
    </row>
    <row r="364" spans="1:16" ht="29.25" customHeight="1" x14ac:dyDescent="0.25">
      <c r="B364" s="541"/>
      <c r="C364" s="660" t="s">
        <v>18</v>
      </c>
      <c r="D364" s="670"/>
      <c r="E364" s="555"/>
      <c r="F364" s="635"/>
      <c r="G364" s="641"/>
      <c r="H364" s="641"/>
      <c r="I364" s="572">
        <v>0</v>
      </c>
      <c r="J364" s="675">
        <v>0</v>
      </c>
      <c r="K364" s="675">
        <v>0</v>
      </c>
      <c r="L364" s="680"/>
      <c r="M364" s="680"/>
      <c r="N364" s="576"/>
      <c r="O364" s="681"/>
      <c r="P364" s="576"/>
    </row>
    <row r="365" spans="1:16" s="67" customFormat="1" ht="33" customHeight="1" x14ac:dyDescent="0.25">
      <c r="A365" s="536"/>
      <c r="B365" s="536"/>
      <c r="C365" s="754" t="s">
        <v>284</v>
      </c>
      <c r="D365" s="646" t="s">
        <v>291</v>
      </c>
      <c r="E365" s="31">
        <v>100</v>
      </c>
      <c r="F365" s="570" t="s">
        <v>62</v>
      </c>
      <c r="G365" s="627">
        <v>55.027548209366394</v>
      </c>
      <c r="H365" s="627">
        <v>58.146204209728914</v>
      </c>
      <c r="I365" s="572">
        <v>86528.1</v>
      </c>
      <c r="J365" s="573">
        <v>70105.100000000006</v>
      </c>
      <c r="K365" s="573">
        <v>16423</v>
      </c>
      <c r="L365" s="680"/>
      <c r="M365" s="680"/>
      <c r="N365" s="576"/>
      <c r="O365" s="681"/>
      <c r="P365" s="576"/>
    </row>
    <row r="366" spans="1:16" s="67" customFormat="1" ht="30.75" customHeight="1" x14ac:dyDescent="0.25">
      <c r="A366" s="536"/>
      <c r="B366" s="536"/>
      <c r="C366" s="754"/>
      <c r="D366" s="646" t="s">
        <v>292</v>
      </c>
      <c r="E366" s="31">
        <v>100</v>
      </c>
      <c r="F366" s="570" t="s">
        <v>62</v>
      </c>
      <c r="G366" s="627">
        <v>12.878787878787879</v>
      </c>
      <c r="H366" s="627">
        <v>1.9425355770791624</v>
      </c>
      <c r="I366" s="572">
        <v>27392.5</v>
      </c>
      <c r="J366" s="673">
        <v>23594</v>
      </c>
      <c r="K366" s="673">
        <v>3798.5</v>
      </c>
      <c r="L366" s="680"/>
      <c r="M366" s="680"/>
      <c r="N366" s="576"/>
      <c r="O366" s="681"/>
      <c r="P366" s="576"/>
    </row>
    <row r="367" spans="1:16" s="67" customFormat="1" ht="29.25" customHeight="1" x14ac:dyDescent="0.25">
      <c r="A367" s="536"/>
      <c r="B367" s="536"/>
      <c r="C367" s="754"/>
      <c r="D367" s="646" t="s">
        <v>293</v>
      </c>
      <c r="E367" s="31">
        <v>100</v>
      </c>
      <c r="F367" s="570" t="s">
        <v>62</v>
      </c>
      <c r="G367" s="627">
        <v>6.6804407713498621</v>
      </c>
      <c r="H367" s="627">
        <v>13.289324170769982</v>
      </c>
      <c r="I367" s="572">
        <v>13572.8</v>
      </c>
      <c r="J367" s="673">
        <v>12189.3</v>
      </c>
      <c r="K367" s="673">
        <v>1383.5</v>
      </c>
      <c r="L367" s="680"/>
      <c r="M367" s="680"/>
      <c r="N367" s="576"/>
      <c r="O367" s="681"/>
      <c r="P367" s="576"/>
    </row>
    <row r="368" spans="1:16" s="67" customFormat="1" ht="30" customHeight="1" x14ac:dyDescent="0.25">
      <c r="A368" s="536"/>
      <c r="B368" s="536"/>
      <c r="C368" s="754"/>
      <c r="D368" s="646" t="s">
        <v>294</v>
      </c>
      <c r="E368" s="31">
        <v>100</v>
      </c>
      <c r="F368" s="570" t="s">
        <v>62</v>
      </c>
      <c r="G368" s="627">
        <v>6.4738292011019283</v>
      </c>
      <c r="H368" s="627">
        <v>3.6469887993073971</v>
      </c>
      <c r="I368" s="572">
        <v>14928.5</v>
      </c>
      <c r="J368" s="673">
        <v>13168</v>
      </c>
      <c r="K368" s="673">
        <v>1760.5</v>
      </c>
      <c r="L368" s="680"/>
      <c r="M368" s="680"/>
      <c r="N368" s="576"/>
      <c r="O368" s="681"/>
      <c r="P368" s="576"/>
    </row>
    <row r="369" spans="1:16" s="67" customFormat="1" ht="30.75" customHeight="1" x14ac:dyDescent="0.25">
      <c r="A369" s="536"/>
      <c r="B369" s="536"/>
      <c r="C369" s="754"/>
      <c r="D369" s="646" t="s">
        <v>295</v>
      </c>
      <c r="E369" s="31">
        <v>100</v>
      </c>
      <c r="F369" s="570" t="s">
        <v>62</v>
      </c>
      <c r="G369" s="627">
        <v>1.9283746556473829</v>
      </c>
      <c r="H369" s="627">
        <v>1.7910286239922084</v>
      </c>
      <c r="I369" s="572">
        <v>7772.7</v>
      </c>
      <c r="J369" s="673">
        <v>6521.5</v>
      </c>
      <c r="K369" s="673">
        <v>1251.2</v>
      </c>
      <c r="L369" s="680"/>
      <c r="M369" s="680"/>
      <c r="N369" s="576"/>
      <c r="O369" s="681"/>
      <c r="P369" s="576"/>
    </row>
    <row r="370" spans="1:16" s="67" customFormat="1" ht="30.75" customHeight="1" x14ac:dyDescent="0.25">
      <c r="A370" s="536"/>
      <c r="B370" s="536"/>
      <c r="C370" s="754"/>
      <c r="D370" s="646" t="s">
        <v>296</v>
      </c>
      <c r="E370" s="31">
        <v>100</v>
      </c>
      <c r="F370" s="570" t="s">
        <v>62</v>
      </c>
      <c r="G370" s="627">
        <v>1.7906336088154271</v>
      </c>
      <c r="H370" s="627">
        <v>1.4826037552080515</v>
      </c>
      <c r="I370" s="572">
        <v>6066.3</v>
      </c>
      <c r="J370" s="673">
        <v>5560.5</v>
      </c>
      <c r="K370" s="673">
        <v>505.8</v>
      </c>
      <c r="L370" s="680"/>
      <c r="M370" s="680"/>
      <c r="N370" s="576"/>
      <c r="O370" s="681"/>
      <c r="P370" s="576"/>
    </row>
    <row r="371" spans="1:16" s="67" customFormat="1" ht="30.75" customHeight="1" x14ac:dyDescent="0.25">
      <c r="A371" s="536"/>
      <c r="B371" s="536"/>
      <c r="C371" s="754"/>
      <c r="D371" s="646" t="s">
        <v>366</v>
      </c>
      <c r="E371" s="31">
        <v>100</v>
      </c>
      <c r="F371" s="570" t="s">
        <v>62</v>
      </c>
      <c r="G371" s="627">
        <v>7.7823691460055091</v>
      </c>
      <c r="H371" s="627">
        <v>19.701314863914295</v>
      </c>
      <c r="I371" s="572">
        <v>13592.6</v>
      </c>
      <c r="J371" s="673">
        <v>11652.5</v>
      </c>
      <c r="K371" s="673">
        <v>1940.1</v>
      </c>
      <c r="L371" s="680"/>
      <c r="M371" s="680"/>
      <c r="N371" s="576"/>
      <c r="O371" s="681"/>
      <c r="P371" s="576"/>
    </row>
    <row r="372" spans="1:16" s="67" customFormat="1" ht="30.75" customHeight="1" x14ac:dyDescent="0.25">
      <c r="A372" s="536"/>
      <c r="B372" s="536"/>
      <c r="C372" s="754"/>
      <c r="D372" s="646" t="s">
        <v>1727</v>
      </c>
      <c r="E372" s="31">
        <v>100</v>
      </c>
      <c r="F372" s="570" t="s">
        <v>83</v>
      </c>
      <c r="G372" s="627">
        <v>13.861386138613863</v>
      </c>
      <c r="H372" s="627">
        <v>19.381224438824891</v>
      </c>
      <c r="I372" s="572">
        <v>7156.7000000000007</v>
      </c>
      <c r="J372" s="673">
        <v>3992.4</v>
      </c>
      <c r="K372" s="673">
        <v>3164.3</v>
      </c>
      <c r="L372" s="680"/>
      <c r="M372" s="680"/>
      <c r="N372" s="576"/>
      <c r="O372" s="681"/>
      <c r="P372" s="576"/>
    </row>
    <row r="373" spans="1:16" s="67" customFormat="1" ht="30.75" customHeight="1" x14ac:dyDescent="0.25">
      <c r="A373" s="536"/>
      <c r="B373" s="536"/>
      <c r="C373" s="754"/>
      <c r="D373" s="646" t="s">
        <v>1728</v>
      </c>
      <c r="E373" s="31">
        <v>100</v>
      </c>
      <c r="F373" s="570" t="s">
        <v>83</v>
      </c>
      <c r="G373" s="627">
        <v>12.079207920792079</v>
      </c>
      <c r="H373" s="627">
        <v>18.126190253192224</v>
      </c>
      <c r="I373" s="572">
        <v>7352.7000000000007</v>
      </c>
      <c r="J373" s="673">
        <v>4086.3</v>
      </c>
      <c r="K373" s="673">
        <v>3266.4</v>
      </c>
      <c r="L373" s="680"/>
      <c r="M373" s="680"/>
      <c r="N373" s="576"/>
      <c r="O373" s="681"/>
      <c r="P373" s="576"/>
    </row>
    <row r="374" spans="1:16" s="67" customFormat="1" ht="30.75" customHeight="1" x14ac:dyDescent="0.25">
      <c r="A374" s="536"/>
      <c r="B374" s="536"/>
      <c r="C374" s="754"/>
      <c r="D374" s="646" t="s">
        <v>1729</v>
      </c>
      <c r="E374" s="31">
        <v>100</v>
      </c>
      <c r="F374" s="570" t="s">
        <v>83</v>
      </c>
      <c r="G374" s="627">
        <v>6.5346534653465351</v>
      </c>
      <c r="H374" s="627">
        <v>7.1118603852517897</v>
      </c>
      <c r="I374" s="572">
        <v>4244.5</v>
      </c>
      <c r="J374" s="673">
        <v>2150</v>
      </c>
      <c r="K374" s="673">
        <v>2094.5</v>
      </c>
      <c r="L374" s="680"/>
      <c r="M374" s="680"/>
      <c r="N374" s="576"/>
      <c r="O374" s="681"/>
      <c r="P374" s="576"/>
    </row>
    <row r="375" spans="1:16" s="67" customFormat="1" ht="30.75" customHeight="1" x14ac:dyDescent="0.25">
      <c r="A375" s="536"/>
      <c r="B375" s="536"/>
      <c r="C375" s="754"/>
      <c r="D375" s="646" t="s">
        <v>1730</v>
      </c>
      <c r="E375" s="31">
        <v>100</v>
      </c>
      <c r="F375" s="570" t="s">
        <v>83</v>
      </c>
      <c r="G375" s="627">
        <v>10.495049504950495</v>
      </c>
      <c r="H375" s="627">
        <v>13.555617995067282</v>
      </c>
      <c r="I375" s="572">
        <v>7842.7</v>
      </c>
      <c r="J375" s="673">
        <v>4278</v>
      </c>
      <c r="K375" s="673">
        <v>3564.7</v>
      </c>
      <c r="L375" s="680"/>
      <c r="M375" s="680"/>
      <c r="N375" s="576"/>
      <c r="O375" s="681"/>
      <c r="P375" s="576"/>
    </row>
    <row r="376" spans="1:16" s="67" customFormat="1" ht="29.25" customHeight="1" x14ac:dyDescent="0.25">
      <c r="A376" s="536"/>
      <c r="B376" s="536"/>
      <c r="C376" s="754"/>
      <c r="D376" s="646" t="s">
        <v>1731</v>
      </c>
      <c r="E376" s="31">
        <v>100</v>
      </c>
      <c r="F376" s="570" t="s">
        <v>83</v>
      </c>
      <c r="G376" s="627">
        <v>0</v>
      </c>
      <c r="H376" s="627">
        <v>2.272798226717867</v>
      </c>
      <c r="I376" s="572">
        <v>1620</v>
      </c>
      <c r="J376" s="673">
        <v>724.3</v>
      </c>
      <c r="K376" s="673">
        <v>895.7</v>
      </c>
      <c r="L376" s="680"/>
      <c r="M376" s="680"/>
      <c r="N376" s="576"/>
      <c r="O376" s="681"/>
      <c r="P376" s="576"/>
    </row>
    <row r="377" spans="1:16" s="67" customFormat="1" ht="30" customHeight="1" x14ac:dyDescent="0.25">
      <c r="A377" s="536"/>
      <c r="B377" s="536"/>
      <c r="C377" s="754"/>
      <c r="D377" s="646" t="s">
        <v>1732</v>
      </c>
      <c r="E377" s="31">
        <v>100</v>
      </c>
      <c r="F377" s="570" t="s">
        <v>83</v>
      </c>
      <c r="G377" s="627">
        <v>3.564356435643564</v>
      </c>
      <c r="H377" s="627">
        <v>5.4291155443164447</v>
      </c>
      <c r="I377" s="572">
        <v>2347.9</v>
      </c>
      <c r="J377" s="673">
        <v>1340</v>
      </c>
      <c r="K377" s="673">
        <v>1007.9</v>
      </c>
      <c r="L377" s="680"/>
      <c r="M377" s="680"/>
      <c r="N377" s="576"/>
      <c r="O377" s="681"/>
      <c r="P377" s="576"/>
    </row>
    <row r="378" spans="1:16" s="67" customFormat="1" ht="30.75" customHeight="1" x14ac:dyDescent="0.25">
      <c r="A378" s="536"/>
      <c r="B378" s="536"/>
      <c r="C378" s="754"/>
      <c r="D378" s="646" t="s">
        <v>1733</v>
      </c>
      <c r="E378" s="31">
        <v>100</v>
      </c>
      <c r="F378" s="570" t="s">
        <v>83</v>
      </c>
      <c r="G378" s="627">
        <v>6.1386138613861387</v>
      </c>
      <c r="H378" s="627">
        <v>6.3750741469201717</v>
      </c>
      <c r="I378" s="572">
        <v>3370.8</v>
      </c>
      <c r="J378" s="673">
        <v>1442.4</v>
      </c>
      <c r="K378" s="673">
        <v>1928.4</v>
      </c>
      <c r="L378" s="680"/>
      <c r="M378" s="680"/>
      <c r="N378" s="576"/>
      <c r="O378" s="681"/>
      <c r="P378" s="576"/>
    </row>
    <row r="379" spans="1:16" s="67" customFormat="1" ht="30.75" customHeight="1" x14ac:dyDescent="0.25">
      <c r="A379" s="536"/>
      <c r="B379" s="536"/>
      <c r="C379" s="754"/>
      <c r="D379" s="646" t="s">
        <v>1734</v>
      </c>
      <c r="E379" s="31">
        <v>100</v>
      </c>
      <c r="F379" s="570" t="s">
        <v>83</v>
      </c>
      <c r="G379" s="627">
        <v>18.811881188118811</v>
      </c>
      <c r="H379" s="627">
        <v>27.748119009709349</v>
      </c>
      <c r="I379" s="572">
        <v>9070.6</v>
      </c>
      <c r="J379" s="673">
        <v>4814</v>
      </c>
      <c r="K379" s="673">
        <v>4256.6000000000004</v>
      </c>
      <c r="L379" s="680"/>
      <c r="M379" s="680"/>
      <c r="N379" s="576"/>
      <c r="O379" s="681"/>
      <c r="P379" s="576"/>
    </row>
    <row r="380" spans="1:16" s="67" customFormat="1" ht="29.25" customHeight="1" x14ac:dyDescent="0.25">
      <c r="A380" s="536"/>
      <c r="B380" s="536"/>
      <c r="C380" s="754"/>
      <c r="D380" s="646" t="s">
        <v>303</v>
      </c>
      <c r="E380" s="31">
        <v>100</v>
      </c>
      <c r="F380" s="558" t="s">
        <v>306</v>
      </c>
      <c r="G380" s="627" t="s">
        <v>40</v>
      </c>
      <c r="H380" s="627" t="s">
        <v>40</v>
      </c>
      <c r="I380" s="572">
        <v>5752.9</v>
      </c>
      <c r="J380" s="673">
        <v>746.2</v>
      </c>
      <c r="K380" s="673">
        <v>5006.7</v>
      </c>
      <c r="L380" s="680"/>
      <c r="M380" s="680"/>
      <c r="N380" s="576"/>
      <c r="O380" s="681"/>
      <c r="P380" s="576"/>
    </row>
    <row r="381" spans="1:16" s="67" customFormat="1" ht="30.75" customHeight="1" x14ac:dyDescent="0.25">
      <c r="A381" s="536"/>
      <c r="B381" s="536"/>
      <c r="C381" s="754"/>
      <c r="D381" s="646" t="s">
        <v>304</v>
      </c>
      <c r="E381" s="31">
        <v>100</v>
      </c>
      <c r="F381" s="558" t="s">
        <v>306</v>
      </c>
      <c r="G381" s="627" t="s">
        <v>40</v>
      </c>
      <c r="H381" s="627" t="s">
        <v>40</v>
      </c>
      <c r="I381" s="572">
        <v>2113</v>
      </c>
      <c r="J381" s="673">
        <v>522.70000000000005</v>
      </c>
      <c r="K381" s="673">
        <v>1590.3</v>
      </c>
      <c r="L381" s="680"/>
      <c r="M381" s="680"/>
      <c r="N381" s="576"/>
      <c r="O381" s="681"/>
      <c r="P381" s="576"/>
    </row>
    <row r="382" spans="1:16" s="67" customFormat="1" ht="30" x14ac:dyDescent="0.25">
      <c r="A382" s="536"/>
      <c r="B382" s="536"/>
      <c r="C382" s="754"/>
      <c r="D382" s="646" t="s">
        <v>305</v>
      </c>
      <c r="E382" s="31">
        <v>100</v>
      </c>
      <c r="F382" s="558" t="s">
        <v>306</v>
      </c>
      <c r="G382" s="627" t="s">
        <v>40</v>
      </c>
      <c r="H382" s="627" t="s">
        <v>40</v>
      </c>
      <c r="I382" s="572">
        <v>4036.5</v>
      </c>
      <c r="J382" s="673">
        <v>1029.5999999999999</v>
      </c>
      <c r="K382" s="673">
        <v>3006.9</v>
      </c>
      <c r="L382" s="680"/>
      <c r="M382" s="680"/>
      <c r="N382" s="576"/>
      <c r="O382" s="681"/>
      <c r="P382" s="576"/>
    </row>
    <row r="383" spans="1:16" s="67" customFormat="1" ht="30" x14ac:dyDescent="0.25">
      <c r="A383" s="536"/>
      <c r="B383" s="536"/>
      <c r="C383" s="754"/>
      <c r="D383" s="646" t="s">
        <v>288</v>
      </c>
      <c r="E383" s="31">
        <v>100</v>
      </c>
      <c r="F383" s="570" t="s">
        <v>92</v>
      </c>
      <c r="G383" s="627" t="s">
        <v>40</v>
      </c>
      <c r="H383" s="627" t="s">
        <v>40</v>
      </c>
      <c r="I383" s="572">
        <v>3989.6</v>
      </c>
      <c r="J383" s="673">
        <v>433.9</v>
      </c>
      <c r="K383" s="673">
        <v>3555.7</v>
      </c>
      <c r="L383" s="680"/>
      <c r="M383" s="680"/>
      <c r="N383" s="576"/>
      <c r="O383" s="681"/>
      <c r="P383" s="576"/>
    </row>
    <row r="384" spans="1:16" s="67" customFormat="1" ht="30" x14ac:dyDescent="0.25">
      <c r="A384" s="536"/>
      <c r="B384" s="536"/>
      <c r="C384" s="754"/>
      <c r="D384" s="646" t="s">
        <v>285</v>
      </c>
      <c r="E384" s="31">
        <v>100</v>
      </c>
      <c r="F384" s="558" t="s">
        <v>210</v>
      </c>
      <c r="G384" s="627" t="s">
        <v>40</v>
      </c>
      <c r="H384" s="627" t="s">
        <v>40</v>
      </c>
      <c r="I384" s="572">
        <v>5468.1</v>
      </c>
      <c r="J384" s="673">
        <v>950.6</v>
      </c>
      <c r="K384" s="673">
        <v>4517.5</v>
      </c>
      <c r="L384" s="680"/>
      <c r="M384" s="680"/>
      <c r="N384" s="576"/>
      <c r="O384" s="681"/>
      <c r="P384" s="576"/>
    </row>
    <row r="385" spans="1:16" s="67" customFormat="1" ht="30" x14ac:dyDescent="0.25">
      <c r="A385" s="536"/>
      <c r="B385" s="536"/>
      <c r="C385" s="754"/>
      <c r="D385" s="556" t="s">
        <v>286</v>
      </c>
      <c r="E385" s="31">
        <v>100</v>
      </c>
      <c r="F385" s="570" t="s">
        <v>92</v>
      </c>
      <c r="G385" s="627" t="s">
        <v>40</v>
      </c>
      <c r="H385" s="627" t="s">
        <v>40</v>
      </c>
      <c r="I385" s="572">
        <v>5575.5</v>
      </c>
      <c r="J385" s="673">
        <v>826.8</v>
      </c>
      <c r="K385" s="673">
        <v>4748.7</v>
      </c>
      <c r="L385" s="680"/>
      <c r="M385" s="680"/>
      <c r="N385" s="576"/>
      <c r="O385" s="681"/>
      <c r="P385" s="576"/>
    </row>
    <row r="386" spans="1:16" s="67" customFormat="1" ht="15" customHeight="1" x14ac:dyDescent="0.25">
      <c r="A386" s="536"/>
      <c r="B386" s="536"/>
      <c r="C386" s="754"/>
      <c r="D386" s="595" t="s">
        <v>289</v>
      </c>
      <c r="E386" s="31">
        <v>100</v>
      </c>
      <c r="F386" s="570" t="s">
        <v>92</v>
      </c>
      <c r="G386" s="627" t="s">
        <v>40</v>
      </c>
      <c r="H386" s="627" t="s">
        <v>40</v>
      </c>
      <c r="I386" s="572">
        <v>29256.799999999999</v>
      </c>
      <c r="J386" s="673">
        <v>6771.8</v>
      </c>
      <c r="K386" s="673">
        <v>22485</v>
      </c>
      <c r="L386" s="680"/>
      <c r="M386" s="680"/>
      <c r="N386" s="576"/>
      <c r="O386" s="681"/>
      <c r="P386" s="576"/>
    </row>
    <row r="387" spans="1:16" s="67" customFormat="1" ht="60" x14ac:dyDescent="0.25">
      <c r="A387" s="536"/>
      <c r="B387" s="536"/>
      <c r="C387" s="754"/>
      <c r="D387" s="646" t="s">
        <v>290</v>
      </c>
      <c r="E387" s="31">
        <v>100</v>
      </c>
      <c r="F387" s="570" t="s">
        <v>92</v>
      </c>
      <c r="G387" s="627" t="s">
        <v>40</v>
      </c>
      <c r="H387" s="627" t="s">
        <v>40</v>
      </c>
      <c r="I387" s="572">
        <v>2097.3000000000002</v>
      </c>
      <c r="J387" s="673">
        <v>0</v>
      </c>
      <c r="K387" s="673">
        <v>2097.3000000000002</v>
      </c>
      <c r="L387" s="680"/>
      <c r="M387" s="680"/>
      <c r="N387" s="576"/>
      <c r="O387" s="681"/>
      <c r="P387" s="576"/>
    </row>
    <row r="388" spans="1:16" s="67" customFormat="1" ht="30" customHeight="1" x14ac:dyDescent="0.25">
      <c r="A388" s="536"/>
      <c r="B388" s="536"/>
      <c r="C388" s="754"/>
      <c r="D388" s="646" t="s">
        <v>287</v>
      </c>
      <c r="E388" s="31">
        <v>100</v>
      </c>
      <c r="F388" s="570" t="s">
        <v>92</v>
      </c>
      <c r="G388" s="627" t="s">
        <v>40</v>
      </c>
      <c r="H388" s="627" t="s">
        <v>40</v>
      </c>
      <c r="I388" s="572">
        <v>15004.400000000001</v>
      </c>
      <c r="J388" s="673">
        <v>3178.3</v>
      </c>
      <c r="K388" s="673">
        <v>11826.1</v>
      </c>
      <c r="L388" s="680"/>
      <c r="M388" s="680"/>
      <c r="N388" s="576"/>
      <c r="O388" s="681"/>
      <c r="P388" s="576"/>
    </row>
    <row r="389" spans="1:16" s="342" customFormat="1" ht="25.5" customHeight="1" x14ac:dyDescent="0.25">
      <c r="A389" s="536"/>
      <c r="B389" s="536"/>
      <c r="C389" s="754"/>
      <c r="D389" s="646" t="s">
        <v>1436</v>
      </c>
      <c r="E389" s="31">
        <v>100</v>
      </c>
      <c r="F389" s="570" t="s">
        <v>92</v>
      </c>
      <c r="G389" s="627" t="s">
        <v>40</v>
      </c>
      <c r="H389" s="627" t="s">
        <v>40</v>
      </c>
      <c r="I389" s="572">
        <v>741.6</v>
      </c>
      <c r="J389" s="673">
        <v>0</v>
      </c>
      <c r="K389" s="673">
        <v>741.6</v>
      </c>
      <c r="L389" s="680"/>
      <c r="M389" s="680"/>
      <c r="N389" s="576"/>
      <c r="O389" s="681"/>
      <c r="P389" s="576"/>
    </row>
    <row r="390" spans="1:16" s="67" customFormat="1" ht="43.5" customHeight="1" x14ac:dyDescent="0.25">
      <c r="A390" s="536"/>
      <c r="B390" s="536"/>
      <c r="C390" s="722" t="s">
        <v>125</v>
      </c>
      <c r="D390" s="646" t="s">
        <v>126</v>
      </c>
      <c r="E390" s="31">
        <v>100</v>
      </c>
      <c r="F390" s="558" t="s">
        <v>782</v>
      </c>
      <c r="G390" s="627" t="s">
        <v>40</v>
      </c>
      <c r="H390" s="627" t="s">
        <v>40</v>
      </c>
      <c r="I390" s="572">
        <v>0</v>
      </c>
      <c r="J390" s="673">
        <v>0</v>
      </c>
      <c r="K390" s="673">
        <v>0</v>
      </c>
      <c r="L390" s="680"/>
      <c r="M390" s="680"/>
      <c r="N390" s="576"/>
      <c r="O390" s="681"/>
      <c r="P390" s="576"/>
    </row>
    <row r="391" spans="1:16" s="67" customFormat="1" ht="30" x14ac:dyDescent="0.25">
      <c r="A391" s="536"/>
      <c r="B391" s="536"/>
      <c r="C391" s="722"/>
      <c r="D391" s="646" t="s">
        <v>1414</v>
      </c>
      <c r="E391" s="31">
        <v>100</v>
      </c>
      <c r="F391" s="556" t="s">
        <v>785</v>
      </c>
      <c r="G391" s="627" t="s">
        <v>40</v>
      </c>
      <c r="H391" s="627" t="s">
        <v>40</v>
      </c>
      <c r="I391" s="572">
        <v>0</v>
      </c>
      <c r="J391" s="673">
        <v>0</v>
      </c>
      <c r="K391" s="673">
        <v>0</v>
      </c>
      <c r="L391" s="680"/>
      <c r="M391" s="680"/>
      <c r="N391" s="576"/>
      <c r="O391" s="681"/>
      <c r="P391" s="576"/>
    </row>
    <row r="392" spans="1:16" s="67" customFormat="1" ht="30" x14ac:dyDescent="0.25">
      <c r="A392" s="536"/>
      <c r="B392" s="536"/>
      <c r="C392" s="722"/>
      <c r="D392" s="646" t="s">
        <v>128</v>
      </c>
      <c r="E392" s="31">
        <v>100</v>
      </c>
      <c r="F392" s="558" t="s">
        <v>784</v>
      </c>
      <c r="G392" s="627" t="s">
        <v>40</v>
      </c>
      <c r="H392" s="627" t="s">
        <v>40</v>
      </c>
      <c r="I392" s="572">
        <v>171</v>
      </c>
      <c r="J392" s="27">
        <v>0</v>
      </c>
      <c r="K392" s="27">
        <v>171</v>
      </c>
      <c r="L392" s="680"/>
      <c r="M392" s="680"/>
      <c r="N392" s="576"/>
      <c r="O392" s="681"/>
      <c r="P392" s="576"/>
    </row>
    <row r="393" spans="1:16" s="67" customFormat="1" ht="29.25" customHeight="1" x14ac:dyDescent="0.25">
      <c r="A393" s="536"/>
      <c r="B393" s="536"/>
      <c r="C393" s="722"/>
      <c r="D393" s="646" t="s">
        <v>133</v>
      </c>
      <c r="E393" s="31">
        <v>100</v>
      </c>
      <c r="F393" s="558" t="s">
        <v>92</v>
      </c>
      <c r="G393" s="627" t="s">
        <v>40</v>
      </c>
      <c r="H393" s="627" t="s">
        <v>40</v>
      </c>
      <c r="I393" s="572">
        <v>8555.2999999999993</v>
      </c>
      <c r="J393" s="27">
        <v>2485.3000000000002</v>
      </c>
      <c r="K393" s="27">
        <v>6070</v>
      </c>
      <c r="L393" s="680"/>
      <c r="M393" s="680"/>
      <c r="N393" s="576"/>
      <c r="O393" s="681"/>
      <c r="P393" s="576"/>
    </row>
    <row r="394" spans="1:16" s="67" customFormat="1" ht="29.25" customHeight="1" x14ac:dyDescent="0.25">
      <c r="A394" s="536"/>
      <c r="B394" s="536"/>
      <c r="C394" s="722"/>
      <c r="D394" s="646" t="s">
        <v>134</v>
      </c>
      <c r="E394" s="31">
        <v>100</v>
      </c>
      <c r="F394" s="558" t="s">
        <v>92</v>
      </c>
      <c r="G394" s="627" t="s">
        <v>40</v>
      </c>
      <c r="H394" s="627" t="s">
        <v>40</v>
      </c>
      <c r="I394" s="572">
        <v>9228.2000000000007</v>
      </c>
      <c r="J394" s="27">
        <v>3137.1</v>
      </c>
      <c r="K394" s="27">
        <v>6091.1</v>
      </c>
      <c r="L394" s="680"/>
      <c r="M394" s="680"/>
      <c r="N394" s="576"/>
      <c r="O394" s="681"/>
      <c r="P394" s="576"/>
    </row>
    <row r="395" spans="1:16" s="67" customFormat="1" ht="29.25" customHeight="1" x14ac:dyDescent="0.25">
      <c r="A395" s="536"/>
      <c r="B395" s="536"/>
      <c r="C395" s="722"/>
      <c r="D395" s="646" t="s">
        <v>135</v>
      </c>
      <c r="E395" s="31">
        <v>100</v>
      </c>
      <c r="F395" s="558" t="s">
        <v>306</v>
      </c>
      <c r="G395" s="627" t="s">
        <v>40</v>
      </c>
      <c r="H395" s="627" t="s">
        <v>40</v>
      </c>
      <c r="I395" s="572">
        <v>4787.3</v>
      </c>
      <c r="J395" s="27">
        <v>637.5</v>
      </c>
      <c r="K395" s="27">
        <v>4149.8</v>
      </c>
      <c r="L395" s="680"/>
      <c r="M395" s="680"/>
      <c r="N395" s="576"/>
      <c r="O395" s="681"/>
      <c r="P395" s="576"/>
    </row>
    <row r="396" spans="1:16" s="67" customFormat="1" ht="31.5" customHeight="1" x14ac:dyDescent="0.25">
      <c r="A396" s="536"/>
      <c r="B396" s="536"/>
      <c r="C396" s="722"/>
      <c r="D396" s="646" t="s">
        <v>136</v>
      </c>
      <c r="E396" s="31">
        <v>100</v>
      </c>
      <c r="F396" s="558" t="s">
        <v>92</v>
      </c>
      <c r="G396" s="627" t="s">
        <v>40</v>
      </c>
      <c r="H396" s="627" t="s">
        <v>40</v>
      </c>
      <c r="I396" s="572">
        <v>1949.7</v>
      </c>
      <c r="J396" s="27">
        <v>0</v>
      </c>
      <c r="K396" s="27">
        <v>1949.7</v>
      </c>
      <c r="L396" s="680"/>
      <c r="M396" s="680"/>
      <c r="N396" s="576"/>
      <c r="O396" s="681"/>
      <c r="P396" s="576"/>
    </row>
    <row r="397" spans="1:16" s="67" customFormat="1" ht="30" customHeight="1" x14ac:dyDescent="0.25">
      <c r="A397" s="536"/>
      <c r="B397" s="536"/>
      <c r="C397" s="722"/>
      <c r="D397" s="646" t="s">
        <v>137</v>
      </c>
      <c r="E397" s="31">
        <v>100</v>
      </c>
      <c r="F397" s="558" t="s">
        <v>92</v>
      </c>
      <c r="G397" s="627" t="s">
        <v>40</v>
      </c>
      <c r="H397" s="627" t="s">
        <v>40</v>
      </c>
      <c r="I397" s="572">
        <v>3013.7</v>
      </c>
      <c r="J397" s="27">
        <v>2904.7</v>
      </c>
      <c r="K397" s="27">
        <v>109</v>
      </c>
      <c r="L397" s="680"/>
      <c r="M397" s="680"/>
      <c r="N397" s="576"/>
      <c r="O397" s="681"/>
      <c r="P397" s="576"/>
    </row>
    <row r="398" spans="1:16" s="67" customFormat="1" ht="29.25" customHeight="1" x14ac:dyDescent="0.25">
      <c r="A398" s="536"/>
      <c r="B398" s="536"/>
      <c r="C398" s="722"/>
      <c r="D398" s="646" t="s">
        <v>138</v>
      </c>
      <c r="E398" s="31">
        <v>100</v>
      </c>
      <c r="F398" s="558" t="s">
        <v>92</v>
      </c>
      <c r="G398" s="627" t="s">
        <v>40</v>
      </c>
      <c r="H398" s="627" t="s">
        <v>40</v>
      </c>
      <c r="I398" s="572">
        <v>3048</v>
      </c>
      <c r="J398" s="27">
        <v>0</v>
      </c>
      <c r="K398" s="27">
        <v>3048</v>
      </c>
      <c r="L398" s="680"/>
      <c r="M398" s="680"/>
      <c r="N398" s="576"/>
      <c r="O398" s="681"/>
      <c r="P398" s="576"/>
    </row>
    <row r="399" spans="1:16" s="67" customFormat="1" ht="27.75" customHeight="1" x14ac:dyDescent="0.25">
      <c r="A399" s="536"/>
      <c r="B399" s="536"/>
      <c r="C399" s="722"/>
      <c r="D399" s="646" t="s">
        <v>139</v>
      </c>
      <c r="E399" s="31">
        <v>100</v>
      </c>
      <c r="F399" s="558" t="s">
        <v>92</v>
      </c>
      <c r="G399" s="627" t="s">
        <v>40</v>
      </c>
      <c r="H399" s="627" t="s">
        <v>40</v>
      </c>
      <c r="I399" s="572">
        <v>1533.4</v>
      </c>
      <c r="J399" s="27">
        <v>0</v>
      </c>
      <c r="K399" s="27">
        <v>1533.4</v>
      </c>
      <c r="L399" s="680"/>
      <c r="M399" s="680"/>
      <c r="N399" s="576"/>
      <c r="O399" s="681"/>
      <c r="P399" s="576"/>
    </row>
    <row r="400" spans="1:16" s="67" customFormat="1" ht="29.25" customHeight="1" x14ac:dyDescent="0.25">
      <c r="A400" s="536"/>
      <c r="B400" s="536"/>
      <c r="C400" s="722"/>
      <c r="D400" s="646" t="s">
        <v>140</v>
      </c>
      <c r="E400" s="31">
        <v>100</v>
      </c>
      <c r="F400" s="558" t="s">
        <v>92</v>
      </c>
      <c r="G400" s="627" t="s">
        <v>40</v>
      </c>
      <c r="H400" s="627" t="s">
        <v>40</v>
      </c>
      <c r="I400" s="572">
        <v>2395.4</v>
      </c>
      <c r="J400" s="27">
        <v>150</v>
      </c>
      <c r="K400" s="27">
        <v>2245.4</v>
      </c>
      <c r="L400" s="680"/>
      <c r="M400" s="680"/>
      <c r="N400" s="576"/>
      <c r="O400" s="681"/>
      <c r="P400" s="576"/>
    </row>
    <row r="401" spans="1:16" s="67" customFormat="1" ht="29.25" customHeight="1" x14ac:dyDescent="0.25">
      <c r="A401" s="536"/>
      <c r="B401" s="536"/>
      <c r="C401" s="722"/>
      <c r="D401" s="646" t="s">
        <v>141</v>
      </c>
      <c r="E401" s="31">
        <v>100</v>
      </c>
      <c r="F401" s="559" t="s">
        <v>62</v>
      </c>
      <c r="G401" s="627">
        <v>61.2</v>
      </c>
      <c r="H401" s="627">
        <v>91.7</v>
      </c>
      <c r="I401" s="572">
        <v>41894.6</v>
      </c>
      <c r="J401" s="27">
        <v>34714.199999999997</v>
      </c>
      <c r="K401" s="27">
        <v>7180.4</v>
      </c>
      <c r="L401" s="680"/>
      <c r="M401" s="680"/>
      <c r="N401" s="576"/>
      <c r="O401" s="681"/>
      <c r="P401" s="576"/>
    </row>
    <row r="402" spans="1:16" s="67" customFormat="1" ht="14.25" customHeight="1" x14ac:dyDescent="0.25">
      <c r="A402" s="536"/>
      <c r="B402" s="536"/>
      <c r="C402" s="722"/>
      <c r="D402" s="646" t="s">
        <v>142</v>
      </c>
      <c r="E402" s="31">
        <v>100</v>
      </c>
      <c r="F402" s="559" t="s">
        <v>62</v>
      </c>
      <c r="G402" s="627">
        <v>15.2</v>
      </c>
      <c r="H402" s="627">
        <v>4.2</v>
      </c>
      <c r="I402" s="572">
        <v>19138.7</v>
      </c>
      <c r="J402" s="27">
        <v>15828.8</v>
      </c>
      <c r="K402" s="27">
        <v>3309.9</v>
      </c>
      <c r="L402" s="680"/>
      <c r="M402" s="680"/>
      <c r="N402" s="576"/>
      <c r="O402" s="681"/>
      <c r="P402" s="576"/>
    </row>
    <row r="403" spans="1:16" s="67" customFormat="1" ht="29.25" customHeight="1" x14ac:dyDescent="0.25">
      <c r="A403" s="536"/>
      <c r="B403" s="536"/>
      <c r="C403" s="722"/>
      <c r="D403" s="646" t="s">
        <v>143</v>
      </c>
      <c r="E403" s="31">
        <v>100</v>
      </c>
      <c r="F403" s="559" t="s">
        <v>62</v>
      </c>
      <c r="G403" s="627">
        <v>5.3</v>
      </c>
      <c r="H403" s="627">
        <v>1.6</v>
      </c>
      <c r="I403" s="572">
        <v>11611.5</v>
      </c>
      <c r="J403" s="27">
        <v>9590.5</v>
      </c>
      <c r="K403" s="27">
        <v>2021</v>
      </c>
      <c r="L403" s="680"/>
      <c r="M403" s="680"/>
      <c r="N403" s="576"/>
      <c r="O403" s="681"/>
      <c r="P403" s="576"/>
    </row>
    <row r="404" spans="1:16" s="67" customFormat="1" ht="27.75" customHeight="1" x14ac:dyDescent="0.25">
      <c r="A404" s="536"/>
      <c r="B404" s="536"/>
      <c r="C404" s="722"/>
      <c r="D404" s="646" t="s">
        <v>144</v>
      </c>
      <c r="E404" s="31">
        <v>100</v>
      </c>
      <c r="F404" s="559" t="s">
        <v>62</v>
      </c>
      <c r="G404" s="627">
        <v>7.9</v>
      </c>
      <c r="H404" s="627">
        <v>4.3</v>
      </c>
      <c r="I404" s="572">
        <v>13669.599999999999</v>
      </c>
      <c r="J404" s="27">
        <v>11366.4</v>
      </c>
      <c r="K404" s="27">
        <v>2303.1999999999998</v>
      </c>
      <c r="L404" s="680"/>
      <c r="M404" s="680"/>
      <c r="N404" s="576"/>
      <c r="O404" s="681"/>
      <c r="P404" s="576"/>
    </row>
    <row r="405" spans="1:16" s="67" customFormat="1" ht="29.25" customHeight="1" x14ac:dyDescent="0.25">
      <c r="A405" s="536"/>
      <c r="B405" s="536"/>
      <c r="C405" s="722"/>
      <c r="D405" s="646" t="s">
        <v>322</v>
      </c>
      <c r="E405" s="31">
        <v>100</v>
      </c>
      <c r="F405" s="558" t="s">
        <v>83</v>
      </c>
      <c r="G405" s="627">
        <v>23.9</v>
      </c>
      <c r="H405" s="627">
        <v>37.1</v>
      </c>
      <c r="I405" s="572">
        <v>10074.900000000001</v>
      </c>
      <c r="J405" s="27">
        <v>5232.6000000000004</v>
      </c>
      <c r="K405" s="27">
        <v>4842.3</v>
      </c>
      <c r="L405" s="680"/>
      <c r="M405" s="680"/>
      <c r="N405" s="576"/>
      <c r="O405" s="681"/>
      <c r="P405" s="576"/>
    </row>
    <row r="406" spans="1:16" ht="28.5" customHeight="1" x14ac:dyDescent="0.25">
      <c r="C406" s="722"/>
      <c r="D406" s="646" t="s">
        <v>320</v>
      </c>
      <c r="E406" s="31">
        <v>100</v>
      </c>
      <c r="F406" s="558" t="s">
        <v>83</v>
      </c>
      <c r="G406" s="627">
        <v>32.6</v>
      </c>
      <c r="H406" s="627">
        <v>53.3</v>
      </c>
      <c r="I406" s="572">
        <v>12496.5</v>
      </c>
      <c r="J406" s="27">
        <v>6599.7</v>
      </c>
      <c r="K406" s="27">
        <v>5896.8</v>
      </c>
      <c r="L406" s="680"/>
      <c r="M406" s="680"/>
      <c r="N406" s="576"/>
      <c r="O406" s="681"/>
      <c r="P406" s="576"/>
    </row>
    <row r="407" spans="1:16" s="67" customFormat="1" ht="29.25" customHeight="1" x14ac:dyDescent="0.25">
      <c r="A407" s="536"/>
      <c r="B407" s="536"/>
      <c r="C407" s="722"/>
      <c r="D407" s="646" t="s">
        <v>321</v>
      </c>
      <c r="E407" s="31">
        <v>100</v>
      </c>
      <c r="F407" s="558" t="s">
        <v>83</v>
      </c>
      <c r="G407" s="27">
        <v>9</v>
      </c>
      <c r="H407" s="27">
        <v>13.8</v>
      </c>
      <c r="I407" s="572">
        <v>3576.3</v>
      </c>
      <c r="J407" s="27">
        <v>1614.4</v>
      </c>
      <c r="K407" s="27">
        <v>1961.9</v>
      </c>
      <c r="L407" s="680"/>
      <c r="M407" s="680"/>
      <c r="N407" s="576"/>
      <c r="O407" s="681"/>
      <c r="P407" s="576"/>
    </row>
    <row r="408" spans="1:16" s="67" customFormat="1" ht="29.25" customHeight="1" x14ac:dyDescent="0.25">
      <c r="A408" s="536"/>
      <c r="B408" s="536"/>
      <c r="C408" s="727" t="s">
        <v>175</v>
      </c>
      <c r="D408" s="12" t="s">
        <v>176</v>
      </c>
      <c r="E408" s="27">
        <v>100</v>
      </c>
      <c r="F408" s="12" t="s">
        <v>62</v>
      </c>
      <c r="G408" s="636">
        <v>51.5</v>
      </c>
      <c r="H408" s="636" t="s">
        <v>40</v>
      </c>
      <c r="I408" s="572">
        <v>48405</v>
      </c>
      <c r="J408" s="636">
        <v>39052</v>
      </c>
      <c r="K408" s="636">
        <v>9353</v>
      </c>
      <c r="L408" s="680"/>
      <c r="M408" s="680"/>
      <c r="N408" s="576"/>
      <c r="O408" s="681"/>
      <c r="P408" s="576"/>
    </row>
    <row r="409" spans="1:16" s="67" customFormat="1" ht="29.25" customHeight="1" x14ac:dyDescent="0.25">
      <c r="A409" s="536"/>
      <c r="B409" s="536"/>
      <c r="C409" s="727"/>
      <c r="D409" s="12" t="s">
        <v>274</v>
      </c>
      <c r="E409" s="27">
        <v>100</v>
      </c>
      <c r="F409" s="12" t="s">
        <v>62</v>
      </c>
      <c r="G409" s="27">
        <v>20.2</v>
      </c>
      <c r="H409" s="27" t="s">
        <v>40</v>
      </c>
      <c r="I409" s="572">
        <v>31749</v>
      </c>
      <c r="J409" s="27">
        <v>26638</v>
      </c>
      <c r="K409" s="27">
        <v>5111</v>
      </c>
      <c r="L409" s="680"/>
      <c r="M409" s="680"/>
      <c r="N409" s="576"/>
      <c r="O409" s="681"/>
      <c r="P409" s="576"/>
    </row>
    <row r="410" spans="1:16" s="67" customFormat="1" ht="30" customHeight="1" x14ac:dyDescent="0.25">
      <c r="A410" s="536"/>
      <c r="B410" s="536"/>
      <c r="C410" s="727"/>
      <c r="D410" s="12" t="s">
        <v>275</v>
      </c>
      <c r="E410" s="27">
        <v>100</v>
      </c>
      <c r="F410" s="12" t="s">
        <v>62</v>
      </c>
      <c r="G410" s="27">
        <v>25.9</v>
      </c>
      <c r="H410" s="27" t="s">
        <v>40</v>
      </c>
      <c r="I410" s="572">
        <v>26250</v>
      </c>
      <c r="J410" s="27">
        <v>21908</v>
      </c>
      <c r="K410" s="27">
        <v>4342</v>
      </c>
      <c r="L410" s="680"/>
      <c r="M410" s="680"/>
      <c r="N410" s="576"/>
      <c r="O410" s="681"/>
      <c r="P410" s="576"/>
    </row>
    <row r="411" spans="1:16" s="67" customFormat="1" ht="29.25" customHeight="1" x14ac:dyDescent="0.25">
      <c r="A411" s="536"/>
      <c r="B411" s="536"/>
      <c r="C411" s="727"/>
      <c r="D411" s="12" t="s">
        <v>276</v>
      </c>
      <c r="E411" s="27">
        <v>100</v>
      </c>
      <c r="F411" s="12" t="s">
        <v>62</v>
      </c>
      <c r="G411" s="27">
        <v>11</v>
      </c>
      <c r="H411" s="27" t="s">
        <v>40</v>
      </c>
      <c r="I411" s="572">
        <v>16496</v>
      </c>
      <c r="J411" s="27">
        <v>13396</v>
      </c>
      <c r="K411" s="27">
        <v>3100</v>
      </c>
      <c r="L411" s="680"/>
      <c r="M411" s="680"/>
      <c r="N411" s="576"/>
      <c r="O411" s="681"/>
      <c r="P411" s="576"/>
    </row>
    <row r="412" spans="1:16" s="67" customFormat="1" ht="29.25" customHeight="1" x14ac:dyDescent="0.25">
      <c r="A412" s="536"/>
      <c r="B412" s="536"/>
      <c r="C412" s="727"/>
      <c r="D412" s="12" t="s">
        <v>319</v>
      </c>
      <c r="E412" s="27">
        <v>100</v>
      </c>
      <c r="F412" s="12" t="s">
        <v>83</v>
      </c>
      <c r="G412" s="27">
        <v>20.399999999999999</v>
      </c>
      <c r="H412" s="27">
        <v>49</v>
      </c>
      <c r="I412" s="572">
        <v>17131</v>
      </c>
      <c r="J412" s="27">
        <v>11577</v>
      </c>
      <c r="K412" s="27">
        <v>5554</v>
      </c>
      <c r="L412" s="680"/>
      <c r="M412" s="680"/>
      <c r="N412" s="576"/>
      <c r="O412" s="681"/>
      <c r="P412" s="576"/>
    </row>
    <row r="413" spans="1:16" s="67" customFormat="1" ht="29.25" customHeight="1" x14ac:dyDescent="0.25">
      <c r="A413" s="536"/>
      <c r="B413" s="536"/>
      <c r="C413" s="727"/>
      <c r="D413" s="12" t="s">
        <v>318</v>
      </c>
      <c r="E413" s="27">
        <v>100</v>
      </c>
      <c r="F413" s="12" t="s">
        <v>83</v>
      </c>
      <c r="G413" s="27">
        <v>15</v>
      </c>
      <c r="H413" s="27">
        <v>29.2</v>
      </c>
      <c r="I413" s="572">
        <v>6253</v>
      </c>
      <c r="J413" s="27">
        <v>3137</v>
      </c>
      <c r="K413" s="27">
        <v>3116</v>
      </c>
      <c r="L413" s="680"/>
      <c r="M413" s="680"/>
      <c r="N413" s="576"/>
      <c r="O413" s="681"/>
      <c r="P413" s="576"/>
    </row>
    <row r="414" spans="1:16" s="67" customFormat="1" ht="16.5" customHeight="1" x14ac:dyDescent="0.25">
      <c r="A414" s="536"/>
      <c r="B414" s="536"/>
      <c r="C414" s="727"/>
      <c r="D414" s="12" t="s">
        <v>315</v>
      </c>
      <c r="E414" s="27">
        <v>100</v>
      </c>
      <c r="F414" s="12" t="s">
        <v>83</v>
      </c>
      <c r="G414" s="27">
        <v>3.1</v>
      </c>
      <c r="H414" s="27">
        <v>7.6</v>
      </c>
      <c r="I414" s="572">
        <v>3938</v>
      </c>
      <c r="J414" s="27">
        <v>1947</v>
      </c>
      <c r="K414" s="27">
        <v>1991</v>
      </c>
      <c r="L414" s="680"/>
      <c r="M414" s="680"/>
      <c r="N414" s="576"/>
      <c r="O414" s="681"/>
      <c r="P414" s="576"/>
    </row>
    <row r="415" spans="1:16" s="67" customFormat="1" ht="18" customHeight="1" x14ac:dyDescent="0.25">
      <c r="A415" s="536"/>
      <c r="B415" s="536"/>
      <c r="C415" s="727"/>
      <c r="D415" s="12" t="s">
        <v>314</v>
      </c>
      <c r="E415" s="27">
        <v>100</v>
      </c>
      <c r="F415" s="12" t="s">
        <v>83</v>
      </c>
      <c r="G415" s="27">
        <v>5.8</v>
      </c>
      <c r="H415" s="27">
        <v>14.2</v>
      </c>
      <c r="I415" s="572">
        <v>2901</v>
      </c>
      <c r="J415" s="27">
        <v>1326</v>
      </c>
      <c r="K415" s="27">
        <v>1575</v>
      </c>
      <c r="L415" s="680"/>
      <c r="M415" s="680"/>
      <c r="N415" s="576"/>
      <c r="O415" s="681"/>
      <c r="P415" s="576"/>
    </row>
    <row r="416" spans="1:16" s="67" customFormat="1" ht="29.25" customHeight="1" x14ac:dyDescent="0.25">
      <c r="A416" s="536"/>
      <c r="B416" s="536"/>
      <c r="C416" s="727"/>
      <c r="D416" s="12" t="s">
        <v>1120</v>
      </c>
      <c r="E416" s="27">
        <v>100</v>
      </c>
      <c r="F416" s="12" t="s">
        <v>83</v>
      </c>
      <c r="G416" s="27" t="s">
        <v>40</v>
      </c>
      <c r="H416" s="27" t="s">
        <v>40</v>
      </c>
      <c r="I416" s="572">
        <v>1790</v>
      </c>
      <c r="J416" s="27">
        <v>176</v>
      </c>
      <c r="K416" s="27">
        <v>1614</v>
      </c>
      <c r="L416" s="680"/>
      <c r="M416" s="680"/>
      <c r="N416" s="576"/>
      <c r="O416" s="681"/>
      <c r="P416" s="576"/>
    </row>
    <row r="417" spans="1:16" s="67" customFormat="1" ht="30" customHeight="1" x14ac:dyDescent="0.25">
      <c r="A417" s="536"/>
      <c r="B417" s="536"/>
      <c r="C417" s="727"/>
      <c r="D417" s="12" t="s">
        <v>181</v>
      </c>
      <c r="E417" s="27">
        <v>100</v>
      </c>
      <c r="F417" s="12" t="s">
        <v>306</v>
      </c>
      <c r="G417" s="27" t="s">
        <v>40</v>
      </c>
      <c r="H417" s="27" t="s">
        <v>40</v>
      </c>
      <c r="I417" s="572">
        <v>7418</v>
      </c>
      <c r="J417" s="27">
        <v>4950</v>
      </c>
      <c r="K417" s="27">
        <v>2468</v>
      </c>
      <c r="L417" s="680"/>
      <c r="M417" s="680"/>
      <c r="N417" s="576"/>
      <c r="O417" s="681"/>
      <c r="P417" s="576"/>
    </row>
    <row r="418" spans="1:16" s="67" customFormat="1" ht="28.5" customHeight="1" x14ac:dyDescent="0.25">
      <c r="A418" s="536"/>
      <c r="B418" s="536"/>
      <c r="C418" s="727"/>
      <c r="D418" s="12" t="s">
        <v>183</v>
      </c>
      <c r="E418" s="27">
        <v>100</v>
      </c>
      <c r="F418" s="12" t="s">
        <v>306</v>
      </c>
      <c r="G418" s="27" t="s">
        <v>40</v>
      </c>
      <c r="H418" s="27" t="s">
        <v>40</v>
      </c>
      <c r="I418" s="572">
        <v>4927</v>
      </c>
      <c r="J418" s="27">
        <v>604</v>
      </c>
      <c r="K418" s="27">
        <v>4323</v>
      </c>
      <c r="L418" s="680"/>
      <c r="M418" s="680"/>
      <c r="N418" s="576"/>
      <c r="O418" s="681"/>
      <c r="P418" s="576"/>
    </row>
    <row r="419" spans="1:16" s="67" customFormat="1" ht="44.25" customHeight="1" x14ac:dyDescent="0.25">
      <c r="A419" s="536"/>
      <c r="B419" s="536"/>
      <c r="C419" s="727"/>
      <c r="D419" s="12" t="s">
        <v>184</v>
      </c>
      <c r="E419" s="27">
        <v>100</v>
      </c>
      <c r="F419" s="12" t="s">
        <v>92</v>
      </c>
      <c r="G419" s="27" t="s">
        <v>40</v>
      </c>
      <c r="H419" s="27" t="s">
        <v>40</v>
      </c>
      <c r="I419" s="572">
        <v>19887</v>
      </c>
      <c r="J419" s="27">
        <v>3712</v>
      </c>
      <c r="K419" s="27">
        <v>16175</v>
      </c>
      <c r="L419" s="680"/>
      <c r="M419" s="680"/>
      <c r="N419" s="576"/>
      <c r="O419" s="681"/>
      <c r="P419" s="576"/>
    </row>
    <row r="420" spans="1:16" s="67" customFormat="1" ht="30" customHeight="1" x14ac:dyDescent="0.25">
      <c r="A420" s="536"/>
      <c r="B420" s="536"/>
      <c r="C420" s="727"/>
      <c r="D420" s="12" t="s">
        <v>185</v>
      </c>
      <c r="E420" s="27">
        <v>100</v>
      </c>
      <c r="F420" s="12" t="s">
        <v>92</v>
      </c>
      <c r="G420" s="27" t="s">
        <v>40</v>
      </c>
      <c r="H420" s="27" t="s">
        <v>40</v>
      </c>
      <c r="I420" s="572">
        <v>1811</v>
      </c>
      <c r="J420" s="27">
        <v>405</v>
      </c>
      <c r="K420" s="27">
        <v>1406</v>
      </c>
      <c r="L420" s="680"/>
      <c r="M420" s="680"/>
      <c r="N420" s="576"/>
      <c r="O420" s="681"/>
      <c r="P420" s="576"/>
    </row>
    <row r="421" spans="1:16" s="67" customFormat="1" ht="34.5" customHeight="1" x14ac:dyDescent="0.25">
      <c r="A421" s="536"/>
      <c r="B421" s="536"/>
      <c r="C421" s="727"/>
      <c r="D421" s="12" t="s">
        <v>271</v>
      </c>
      <c r="E421" s="27">
        <v>100</v>
      </c>
      <c r="F421" s="12" t="s">
        <v>92</v>
      </c>
      <c r="G421" s="27" t="s">
        <v>40</v>
      </c>
      <c r="H421" s="27" t="s">
        <v>40</v>
      </c>
      <c r="I421" s="572">
        <v>10778</v>
      </c>
      <c r="J421" s="27">
        <v>2689</v>
      </c>
      <c r="K421" s="27">
        <v>8089</v>
      </c>
      <c r="L421" s="680"/>
      <c r="M421" s="680"/>
      <c r="N421" s="576"/>
      <c r="O421" s="681"/>
      <c r="P421" s="576"/>
    </row>
    <row r="422" spans="1:16" s="342" customFormat="1" ht="21" customHeight="1" x14ac:dyDescent="0.25">
      <c r="A422" s="536"/>
      <c r="B422" s="536"/>
      <c r="C422" s="727"/>
      <c r="D422" s="12" t="s">
        <v>1480</v>
      </c>
      <c r="E422" s="601">
        <v>100</v>
      </c>
      <c r="F422" s="637" t="s">
        <v>1260</v>
      </c>
      <c r="G422" s="27" t="s">
        <v>40</v>
      </c>
      <c r="H422" s="27" t="s">
        <v>40</v>
      </c>
      <c r="I422" s="572">
        <v>420</v>
      </c>
      <c r="J422" s="27">
        <v>0</v>
      </c>
      <c r="K422" s="27">
        <v>420</v>
      </c>
      <c r="L422" s="680"/>
      <c r="M422" s="680"/>
      <c r="N422" s="576"/>
      <c r="O422" s="681"/>
      <c r="P422" s="576"/>
    </row>
    <row r="423" spans="1:16" s="67" customFormat="1" ht="29.25" customHeight="1" x14ac:dyDescent="0.25">
      <c r="A423" s="536"/>
      <c r="B423" s="536"/>
      <c r="C423" s="728" t="s">
        <v>36</v>
      </c>
      <c r="D423" s="12" t="s">
        <v>108</v>
      </c>
      <c r="E423" s="27">
        <v>100</v>
      </c>
      <c r="F423" s="12" t="s">
        <v>92</v>
      </c>
      <c r="G423" s="27" t="s">
        <v>40</v>
      </c>
      <c r="H423" s="27" t="s">
        <v>40</v>
      </c>
      <c r="I423" s="572">
        <v>12063</v>
      </c>
      <c r="J423" s="27">
        <v>0</v>
      </c>
      <c r="K423" s="27">
        <v>12063</v>
      </c>
      <c r="L423" s="680"/>
      <c r="M423" s="680"/>
      <c r="N423" s="576"/>
      <c r="O423" s="681"/>
      <c r="P423" s="576"/>
    </row>
    <row r="424" spans="1:16" s="67" customFormat="1" ht="43.5" customHeight="1" x14ac:dyDescent="0.25">
      <c r="A424" s="536"/>
      <c r="B424" s="536"/>
      <c r="C424" s="728"/>
      <c r="D424" s="562" t="s">
        <v>107</v>
      </c>
      <c r="E424" s="638">
        <v>100</v>
      </c>
      <c r="F424" s="12" t="s">
        <v>92</v>
      </c>
      <c r="G424" s="27" t="s">
        <v>40</v>
      </c>
      <c r="H424" s="27" t="s">
        <v>40</v>
      </c>
      <c r="I424" s="572">
        <v>10598</v>
      </c>
      <c r="J424" s="27">
        <v>788</v>
      </c>
      <c r="K424" s="27">
        <v>9810</v>
      </c>
      <c r="L424" s="680"/>
      <c r="M424" s="680"/>
      <c r="N424" s="576"/>
      <c r="O424" s="681"/>
      <c r="P424" s="576"/>
    </row>
    <row r="425" spans="1:16" s="67" customFormat="1" ht="29.25" customHeight="1" x14ac:dyDescent="0.25">
      <c r="A425" s="536"/>
      <c r="B425" s="536"/>
      <c r="C425" s="728"/>
      <c r="D425" s="562" t="s">
        <v>105</v>
      </c>
      <c r="E425" s="27">
        <v>100</v>
      </c>
      <c r="F425" s="12" t="s">
        <v>92</v>
      </c>
      <c r="G425" s="27" t="s">
        <v>40</v>
      </c>
      <c r="H425" s="27" t="s">
        <v>40</v>
      </c>
      <c r="I425" s="572">
        <v>3470</v>
      </c>
      <c r="J425" s="27">
        <v>0</v>
      </c>
      <c r="K425" s="27">
        <v>3470</v>
      </c>
      <c r="L425" s="680"/>
      <c r="M425" s="680"/>
      <c r="N425" s="576"/>
      <c r="O425" s="681"/>
      <c r="P425" s="576"/>
    </row>
    <row r="426" spans="1:16" s="67" customFormat="1" ht="29.25" customHeight="1" x14ac:dyDescent="0.25">
      <c r="A426" s="536"/>
      <c r="B426" s="536"/>
      <c r="C426" s="728"/>
      <c r="D426" s="562" t="s">
        <v>106</v>
      </c>
      <c r="E426" s="27">
        <v>100</v>
      </c>
      <c r="F426" s="563" t="s">
        <v>813</v>
      </c>
      <c r="G426" s="27" t="s">
        <v>40</v>
      </c>
      <c r="H426" s="27" t="s">
        <v>40</v>
      </c>
      <c r="I426" s="572">
        <v>5500</v>
      </c>
      <c r="J426" s="27">
        <v>140</v>
      </c>
      <c r="K426" s="27">
        <v>5360</v>
      </c>
      <c r="L426" s="680"/>
      <c r="M426" s="680"/>
      <c r="N426" s="576"/>
      <c r="O426" s="681"/>
      <c r="P426" s="576"/>
    </row>
    <row r="427" spans="1:16" s="67" customFormat="1" ht="30" customHeight="1" x14ac:dyDescent="0.25">
      <c r="A427" s="536"/>
      <c r="B427" s="536"/>
      <c r="C427" s="728"/>
      <c r="D427" s="12" t="s">
        <v>329</v>
      </c>
      <c r="E427" s="27">
        <v>100</v>
      </c>
      <c r="F427" s="12" t="s">
        <v>92</v>
      </c>
      <c r="G427" s="27" t="s">
        <v>40</v>
      </c>
      <c r="H427" s="27" t="s">
        <v>40</v>
      </c>
      <c r="I427" s="572">
        <v>3009.5</v>
      </c>
      <c r="J427" s="27">
        <v>604.1</v>
      </c>
      <c r="K427" s="27">
        <v>2405.4</v>
      </c>
      <c r="L427" s="680"/>
      <c r="M427" s="680"/>
      <c r="N427" s="576"/>
      <c r="O427" s="681"/>
      <c r="P427" s="576"/>
    </row>
    <row r="428" spans="1:16" s="67" customFormat="1" ht="30" customHeight="1" x14ac:dyDescent="0.25">
      <c r="A428" s="536"/>
      <c r="B428" s="536"/>
      <c r="C428" s="728"/>
      <c r="D428" s="12" t="s">
        <v>328</v>
      </c>
      <c r="E428" s="27">
        <v>100</v>
      </c>
      <c r="F428" s="12" t="s">
        <v>92</v>
      </c>
      <c r="G428" s="27" t="s">
        <v>40</v>
      </c>
      <c r="H428" s="27" t="s">
        <v>40</v>
      </c>
      <c r="I428" s="572">
        <v>1524.8</v>
      </c>
      <c r="J428" s="27">
        <v>0</v>
      </c>
      <c r="K428" s="27">
        <v>1524.8</v>
      </c>
      <c r="L428" s="680"/>
      <c r="M428" s="680"/>
      <c r="N428" s="576"/>
      <c r="O428" s="681"/>
      <c r="P428" s="576"/>
    </row>
    <row r="429" spans="1:16" s="67" customFormat="1" ht="30.75" customHeight="1" x14ac:dyDescent="0.25">
      <c r="A429" s="536"/>
      <c r="B429" s="536"/>
      <c r="C429" s="728"/>
      <c r="D429" s="12" t="s">
        <v>325</v>
      </c>
      <c r="E429" s="27">
        <v>100</v>
      </c>
      <c r="F429" s="12" t="s">
        <v>92</v>
      </c>
      <c r="G429" s="27" t="s">
        <v>40</v>
      </c>
      <c r="H429" s="27" t="s">
        <v>40</v>
      </c>
      <c r="I429" s="572">
        <v>1286</v>
      </c>
      <c r="J429" s="27">
        <v>0</v>
      </c>
      <c r="K429" s="27">
        <v>1286</v>
      </c>
      <c r="L429" s="680"/>
      <c r="M429" s="680"/>
      <c r="N429" s="576"/>
      <c r="O429" s="681"/>
      <c r="P429" s="576"/>
    </row>
    <row r="430" spans="1:16" s="67" customFormat="1" ht="27.75" customHeight="1" x14ac:dyDescent="0.25">
      <c r="A430" s="536"/>
      <c r="B430" s="536"/>
      <c r="C430" s="728"/>
      <c r="D430" s="12" t="s">
        <v>327</v>
      </c>
      <c r="E430" s="27">
        <v>100</v>
      </c>
      <c r="F430" s="12" t="s">
        <v>92</v>
      </c>
      <c r="G430" s="27" t="s">
        <v>40</v>
      </c>
      <c r="H430" s="27" t="s">
        <v>40</v>
      </c>
      <c r="I430" s="572">
        <v>2287</v>
      </c>
      <c r="J430" s="27">
        <v>0</v>
      </c>
      <c r="K430" s="27">
        <v>2287</v>
      </c>
      <c r="L430" s="680"/>
      <c r="M430" s="680"/>
      <c r="N430" s="576"/>
      <c r="O430" s="681"/>
      <c r="P430" s="576"/>
    </row>
    <row r="431" spans="1:16" s="67" customFormat="1" ht="15" customHeight="1" x14ac:dyDescent="0.25">
      <c r="A431" s="536"/>
      <c r="B431" s="536"/>
      <c r="C431" s="728"/>
      <c r="D431" s="12" t="s">
        <v>326</v>
      </c>
      <c r="E431" s="27">
        <v>100</v>
      </c>
      <c r="F431" s="12" t="s">
        <v>92</v>
      </c>
      <c r="G431" s="27" t="s">
        <v>40</v>
      </c>
      <c r="H431" s="27" t="s">
        <v>40</v>
      </c>
      <c r="I431" s="572">
        <v>2607.4</v>
      </c>
      <c r="J431" s="27">
        <v>0</v>
      </c>
      <c r="K431" s="27">
        <v>2607.4</v>
      </c>
      <c r="L431" s="680"/>
      <c r="M431" s="680"/>
      <c r="N431" s="576"/>
      <c r="O431" s="681"/>
      <c r="P431" s="576"/>
    </row>
    <row r="432" spans="1:16" s="67" customFormat="1" ht="30" customHeight="1" x14ac:dyDescent="0.25">
      <c r="A432" s="536"/>
      <c r="B432" s="536"/>
      <c r="C432" s="728"/>
      <c r="D432" s="12" t="s">
        <v>313</v>
      </c>
      <c r="E432" s="27">
        <v>100</v>
      </c>
      <c r="F432" s="563" t="s">
        <v>182</v>
      </c>
      <c r="G432" s="27" t="s">
        <v>40</v>
      </c>
      <c r="H432" s="27" t="s">
        <v>40</v>
      </c>
      <c r="I432" s="572">
        <v>2197</v>
      </c>
      <c r="J432" s="27">
        <v>0</v>
      </c>
      <c r="K432" s="27">
        <v>2197</v>
      </c>
      <c r="L432" s="680"/>
      <c r="M432" s="680"/>
      <c r="N432" s="576"/>
      <c r="O432" s="681"/>
      <c r="P432" s="576"/>
    </row>
    <row r="433" spans="1:16" s="67" customFormat="1" ht="30" customHeight="1" x14ac:dyDescent="0.25">
      <c r="A433" s="536"/>
      <c r="B433" s="536"/>
      <c r="C433" s="728"/>
      <c r="D433" s="12" t="s">
        <v>1738</v>
      </c>
      <c r="E433" s="27">
        <v>100</v>
      </c>
      <c r="F433" s="12" t="s">
        <v>83</v>
      </c>
      <c r="G433" s="27">
        <v>11.3</v>
      </c>
      <c r="H433" s="27">
        <v>22.6</v>
      </c>
      <c r="I433" s="572">
        <v>5549</v>
      </c>
      <c r="J433" s="27">
        <v>2071</v>
      </c>
      <c r="K433" s="27">
        <v>3478</v>
      </c>
      <c r="L433" s="680"/>
      <c r="M433" s="680"/>
      <c r="N433" s="576"/>
      <c r="O433" s="681"/>
      <c r="P433" s="576"/>
    </row>
    <row r="434" spans="1:16" s="67" customFormat="1" ht="30" customHeight="1" x14ac:dyDescent="0.25">
      <c r="A434" s="536"/>
      <c r="B434" s="536"/>
      <c r="C434" s="728"/>
      <c r="D434" s="12" t="s">
        <v>1737</v>
      </c>
      <c r="E434" s="27">
        <v>100</v>
      </c>
      <c r="F434" s="12" t="s">
        <v>83</v>
      </c>
      <c r="G434" s="27">
        <v>30.9</v>
      </c>
      <c r="H434" s="27">
        <v>43.8</v>
      </c>
      <c r="I434" s="572">
        <v>9565.9</v>
      </c>
      <c r="J434" s="27">
        <v>4826.7</v>
      </c>
      <c r="K434" s="27">
        <v>4739.2</v>
      </c>
      <c r="L434" s="680"/>
      <c r="M434" s="680"/>
      <c r="N434" s="576"/>
      <c r="O434" s="681"/>
      <c r="P434" s="576"/>
    </row>
    <row r="435" spans="1:16" s="67" customFormat="1" ht="30" customHeight="1" x14ac:dyDescent="0.25">
      <c r="A435" s="536"/>
      <c r="B435" s="536"/>
      <c r="C435" s="728"/>
      <c r="D435" s="12" t="s">
        <v>1736</v>
      </c>
      <c r="E435" s="27">
        <v>100</v>
      </c>
      <c r="F435" s="12" t="s">
        <v>83</v>
      </c>
      <c r="G435" s="27">
        <v>16.899999999999999</v>
      </c>
      <c r="H435" s="27">
        <v>33.6</v>
      </c>
      <c r="I435" s="572">
        <v>7510.7000000000007</v>
      </c>
      <c r="J435" s="27">
        <v>4621.6000000000004</v>
      </c>
      <c r="K435" s="27">
        <v>2889.1</v>
      </c>
      <c r="L435" s="680"/>
      <c r="M435" s="680"/>
      <c r="N435" s="576"/>
      <c r="O435" s="681"/>
      <c r="P435" s="576"/>
    </row>
    <row r="436" spans="1:16" s="67" customFormat="1" ht="43.5" customHeight="1" x14ac:dyDescent="0.25">
      <c r="A436" s="536"/>
      <c r="B436" s="536"/>
      <c r="C436" s="728"/>
      <c r="D436" s="12" t="s">
        <v>1735</v>
      </c>
      <c r="E436" s="27">
        <v>100</v>
      </c>
      <c r="F436" s="564" t="s">
        <v>62</v>
      </c>
      <c r="G436" s="27">
        <v>63.8</v>
      </c>
      <c r="H436" s="27">
        <v>0</v>
      </c>
      <c r="I436" s="572">
        <v>31724.5</v>
      </c>
      <c r="J436" s="27">
        <v>23131.7</v>
      </c>
      <c r="K436" s="27">
        <v>8592.7999999999993</v>
      </c>
      <c r="L436" s="680"/>
      <c r="M436" s="680"/>
      <c r="N436" s="576"/>
      <c r="O436" s="681"/>
      <c r="P436" s="576"/>
    </row>
    <row r="437" spans="1:16" s="67" customFormat="1" ht="28.5" customHeight="1" x14ac:dyDescent="0.25">
      <c r="A437" s="536"/>
      <c r="B437" s="536"/>
      <c r="C437" s="728"/>
      <c r="D437" s="12" t="s">
        <v>349</v>
      </c>
      <c r="E437" s="27">
        <v>100</v>
      </c>
      <c r="F437" s="564" t="s">
        <v>62</v>
      </c>
      <c r="G437" s="27">
        <v>2.4</v>
      </c>
      <c r="H437" s="27">
        <v>0</v>
      </c>
      <c r="I437" s="572">
        <v>5479</v>
      </c>
      <c r="J437" s="27">
        <v>4734.7</v>
      </c>
      <c r="K437" s="27">
        <v>744.3</v>
      </c>
      <c r="L437" s="680"/>
      <c r="M437" s="680"/>
      <c r="N437" s="576"/>
      <c r="O437" s="681"/>
      <c r="P437" s="576"/>
    </row>
    <row r="438" spans="1:16" s="67" customFormat="1" ht="29.25" customHeight="1" x14ac:dyDescent="0.25">
      <c r="A438" s="536"/>
      <c r="B438" s="536"/>
      <c r="C438" s="728"/>
      <c r="D438" s="12" t="s">
        <v>350</v>
      </c>
      <c r="E438" s="27">
        <v>100</v>
      </c>
      <c r="F438" s="564" t="s">
        <v>62</v>
      </c>
      <c r="G438" s="27">
        <v>2.6</v>
      </c>
      <c r="H438" s="27">
        <v>0</v>
      </c>
      <c r="I438" s="572">
        <v>5187.3</v>
      </c>
      <c r="J438" s="27">
        <v>4182.6000000000004</v>
      </c>
      <c r="K438" s="27">
        <v>1004.7</v>
      </c>
      <c r="L438" s="680"/>
      <c r="M438" s="680"/>
      <c r="N438" s="576"/>
      <c r="O438" s="681"/>
      <c r="P438" s="576"/>
    </row>
    <row r="439" spans="1:16" s="67" customFormat="1" ht="29.25" customHeight="1" x14ac:dyDescent="0.25">
      <c r="A439" s="536"/>
      <c r="B439" s="536"/>
      <c r="C439" s="728"/>
      <c r="D439" s="562" t="s">
        <v>351</v>
      </c>
      <c r="E439" s="27">
        <v>100</v>
      </c>
      <c r="F439" s="564" t="s">
        <v>62</v>
      </c>
      <c r="G439" s="27">
        <v>2.8</v>
      </c>
      <c r="H439" s="27">
        <v>0</v>
      </c>
      <c r="I439" s="572">
        <v>6341.7</v>
      </c>
      <c r="J439" s="27">
        <v>5469.2</v>
      </c>
      <c r="K439" s="27">
        <v>872.5</v>
      </c>
      <c r="L439" s="680"/>
      <c r="M439" s="680"/>
      <c r="N439" s="576"/>
      <c r="O439" s="681"/>
      <c r="P439" s="576"/>
    </row>
    <row r="440" spans="1:16" s="342" customFormat="1" ht="29.25" customHeight="1" x14ac:dyDescent="0.25">
      <c r="A440" s="536"/>
      <c r="B440" s="536"/>
      <c r="C440" s="728"/>
      <c r="D440" s="12" t="s">
        <v>1481</v>
      </c>
      <c r="E440" s="27" t="s">
        <v>1484</v>
      </c>
      <c r="F440" s="12" t="s">
        <v>1483</v>
      </c>
      <c r="G440" s="636" t="s">
        <v>40</v>
      </c>
      <c r="H440" s="636" t="s">
        <v>40</v>
      </c>
      <c r="I440" s="572">
        <v>0</v>
      </c>
      <c r="J440" s="27" t="s">
        <v>1482</v>
      </c>
      <c r="K440" s="27" t="s">
        <v>1482</v>
      </c>
      <c r="L440" s="680"/>
      <c r="M440" s="680"/>
      <c r="N440" s="576"/>
      <c r="O440" s="681"/>
      <c r="P440" s="576"/>
    </row>
    <row r="441" spans="1:16" ht="35.25" customHeight="1" x14ac:dyDescent="0.25">
      <c r="C441" s="722" t="s">
        <v>41</v>
      </c>
      <c r="D441" s="583" t="s">
        <v>43</v>
      </c>
      <c r="E441" s="31">
        <v>100</v>
      </c>
      <c r="F441" s="558" t="s">
        <v>783</v>
      </c>
      <c r="G441" s="639">
        <v>100</v>
      </c>
      <c r="H441" s="639">
        <v>100</v>
      </c>
      <c r="I441" s="572">
        <v>0</v>
      </c>
      <c r="J441" s="674">
        <v>0</v>
      </c>
      <c r="K441" s="674">
        <v>0</v>
      </c>
      <c r="L441" s="680"/>
      <c r="M441" s="680"/>
      <c r="N441" s="576"/>
      <c r="O441" s="681"/>
      <c r="P441" s="576"/>
    </row>
    <row r="442" spans="1:16" ht="32.25" customHeight="1" x14ac:dyDescent="0.25">
      <c r="C442" s="722"/>
      <c r="D442" s="664" t="s">
        <v>330</v>
      </c>
      <c r="E442" s="31">
        <v>100</v>
      </c>
      <c r="F442" s="582" t="s">
        <v>749</v>
      </c>
      <c r="G442" s="639">
        <v>100</v>
      </c>
      <c r="H442" s="639">
        <v>100</v>
      </c>
      <c r="I442" s="572">
        <v>0</v>
      </c>
      <c r="J442" s="674">
        <v>0</v>
      </c>
      <c r="K442" s="674">
        <v>0</v>
      </c>
      <c r="L442" s="680"/>
      <c r="M442" s="680"/>
      <c r="N442" s="576"/>
      <c r="O442" s="681"/>
      <c r="P442" s="576"/>
    </row>
    <row r="443" spans="1:16" ht="15" customHeight="1" x14ac:dyDescent="0.25">
      <c r="C443" s="722"/>
      <c r="D443" s="583" t="s">
        <v>42</v>
      </c>
      <c r="E443" s="31">
        <v>100</v>
      </c>
      <c r="F443" s="582" t="s">
        <v>132</v>
      </c>
      <c r="G443" s="639">
        <v>100</v>
      </c>
      <c r="H443" s="639">
        <v>100</v>
      </c>
      <c r="I443" s="572">
        <v>0</v>
      </c>
      <c r="J443" s="674">
        <v>0</v>
      </c>
      <c r="K443" s="674">
        <v>0</v>
      </c>
      <c r="L443" s="680"/>
      <c r="M443" s="680"/>
      <c r="N443" s="576"/>
      <c r="O443" s="681"/>
      <c r="P443" s="576"/>
    </row>
    <row r="444" spans="1:16" ht="31.5" customHeight="1" x14ac:dyDescent="0.25">
      <c r="C444" s="722"/>
      <c r="D444" s="583" t="s">
        <v>214</v>
      </c>
      <c r="E444" s="31">
        <v>100</v>
      </c>
      <c r="F444" s="582" t="s">
        <v>212</v>
      </c>
      <c r="G444" s="640">
        <v>100</v>
      </c>
      <c r="H444" s="640">
        <v>100</v>
      </c>
      <c r="I444" s="572">
        <v>0</v>
      </c>
      <c r="J444" s="674">
        <v>0</v>
      </c>
      <c r="K444" s="674">
        <v>0</v>
      </c>
      <c r="L444" s="680"/>
      <c r="M444" s="680"/>
      <c r="N444" s="576"/>
      <c r="O444" s="681"/>
      <c r="P444" s="576"/>
    </row>
    <row r="445" spans="1:16" s="67" customFormat="1" ht="29.25" customHeight="1" x14ac:dyDescent="0.25">
      <c r="A445" s="536"/>
      <c r="B445" s="536"/>
      <c r="C445" s="722"/>
      <c r="D445" s="583" t="s">
        <v>1739</v>
      </c>
      <c r="E445" s="31">
        <v>100</v>
      </c>
      <c r="F445" s="582" t="s">
        <v>83</v>
      </c>
      <c r="G445" s="640">
        <v>100</v>
      </c>
      <c r="H445" s="640">
        <v>100</v>
      </c>
      <c r="I445" s="572">
        <v>13136.6</v>
      </c>
      <c r="J445" s="674">
        <v>7788</v>
      </c>
      <c r="K445" s="640">
        <v>5348.6</v>
      </c>
      <c r="L445" s="680"/>
      <c r="M445" s="680"/>
      <c r="N445" s="576"/>
      <c r="O445" s="681"/>
      <c r="P445" s="576"/>
    </row>
    <row r="446" spans="1:16" s="67" customFormat="1" ht="29.25" customHeight="1" x14ac:dyDescent="0.25">
      <c r="A446" s="536"/>
      <c r="B446" s="536"/>
      <c r="C446" s="722"/>
      <c r="D446" s="583" t="s">
        <v>336</v>
      </c>
      <c r="E446" s="31">
        <v>100</v>
      </c>
      <c r="F446" s="582" t="s">
        <v>83</v>
      </c>
      <c r="G446" s="640">
        <v>100</v>
      </c>
      <c r="H446" s="640">
        <v>100</v>
      </c>
      <c r="I446" s="572">
        <v>3755.2</v>
      </c>
      <c r="J446" s="674">
        <v>2322.6</v>
      </c>
      <c r="K446" s="640">
        <v>1432.6</v>
      </c>
      <c r="L446" s="680"/>
      <c r="M446" s="680"/>
      <c r="N446" s="576"/>
      <c r="O446" s="681"/>
      <c r="P446" s="576"/>
    </row>
    <row r="447" spans="1:16" s="67" customFormat="1" ht="15.75" customHeight="1" x14ac:dyDescent="0.25">
      <c r="A447" s="536"/>
      <c r="B447" s="536"/>
      <c r="C447" s="722"/>
      <c r="D447" s="583" t="s">
        <v>337</v>
      </c>
      <c r="E447" s="31">
        <v>100</v>
      </c>
      <c r="F447" s="582" t="s">
        <v>83</v>
      </c>
      <c r="G447" s="640">
        <v>100</v>
      </c>
      <c r="H447" s="640">
        <v>100</v>
      </c>
      <c r="I447" s="572">
        <v>17510</v>
      </c>
      <c r="J447" s="674">
        <v>10691.5</v>
      </c>
      <c r="K447" s="640">
        <v>6818.5</v>
      </c>
      <c r="L447" s="680"/>
      <c r="M447" s="680"/>
      <c r="N447" s="576"/>
      <c r="O447" s="681"/>
      <c r="P447" s="576"/>
    </row>
    <row r="448" spans="1:16" s="67" customFormat="1" ht="15.75" customHeight="1" x14ac:dyDescent="0.25">
      <c r="A448" s="536"/>
      <c r="B448" s="536"/>
      <c r="C448" s="722"/>
      <c r="D448" s="583" t="s">
        <v>338</v>
      </c>
      <c r="E448" s="31">
        <v>100</v>
      </c>
      <c r="F448" s="582" t="s">
        <v>83</v>
      </c>
      <c r="G448" s="640">
        <v>100</v>
      </c>
      <c r="H448" s="640">
        <v>100</v>
      </c>
      <c r="I448" s="572">
        <v>4863.7000000000007</v>
      </c>
      <c r="J448" s="674">
        <v>2414.4</v>
      </c>
      <c r="K448" s="640">
        <v>2449.3000000000002</v>
      </c>
      <c r="L448" s="680"/>
      <c r="M448" s="680"/>
      <c r="N448" s="576"/>
      <c r="O448" s="681"/>
      <c r="P448" s="576"/>
    </row>
    <row r="449" spans="1:16" s="67" customFormat="1" ht="15.75" customHeight="1" x14ac:dyDescent="0.25">
      <c r="A449" s="536"/>
      <c r="B449" s="536"/>
      <c r="C449" s="722"/>
      <c r="D449" s="583" t="s">
        <v>339</v>
      </c>
      <c r="E449" s="31">
        <v>100</v>
      </c>
      <c r="F449" s="582" t="s">
        <v>83</v>
      </c>
      <c r="G449" s="640">
        <v>100</v>
      </c>
      <c r="H449" s="640">
        <v>100</v>
      </c>
      <c r="I449" s="572">
        <v>16239.5</v>
      </c>
      <c r="J449" s="674">
        <v>9386.6</v>
      </c>
      <c r="K449" s="640">
        <v>6852.9</v>
      </c>
      <c r="L449" s="680"/>
      <c r="M449" s="680"/>
      <c r="N449" s="576"/>
      <c r="O449" s="681"/>
      <c r="P449" s="576"/>
    </row>
    <row r="450" spans="1:16" s="67" customFormat="1" ht="15.75" customHeight="1" x14ac:dyDescent="0.25">
      <c r="A450" s="536"/>
      <c r="B450" s="536"/>
      <c r="C450" s="722"/>
      <c r="D450" s="583" t="s">
        <v>341</v>
      </c>
      <c r="E450" s="31">
        <v>100</v>
      </c>
      <c r="F450" s="582" t="s">
        <v>83</v>
      </c>
      <c r="G450" s="640">
        <v>100</v>
      </c>
      <c r="H450" s="640">
        <v>100</v>
      </c>
      <c r="I450" s="572">
        <v>10086.299999999999</v>
      </c>
      <c r="J450" s="674">
        <v>5369.9</v>
      </c>
      <c r="K450" s="640">
        <v>4716.3999999999996</v>
      </c>
      <c r="L450" s="680"/>
      <c r="M450" s="680"/>
      <c r="N450" s="576"/>
      <c r="O450" s="681"/>
      <c r="P450" s="576"/>
    </row>
    <row r="451" spans="1:16" s="67" customFormat="1" ht="29.25" customHeight="1" x14ac:dyDescent="0.25">
      <c r="A451" s="536"/>
      <c r="B451" s="536"/>
      <c r="C451" s="722"/>
      <c r="D451" s="583" t="s">
        <v>342</v>
      </c>
      <c r="E451" s="31">
        <v>100</v>
      </c>
      <c r="F451" s="582" t="s">
        <v>83</v>
      </c>
      <c r="G451" s="640">
        <v>100</v>
      </c>
      <c r="H451" s="640">
        <v>100</v>
      </c>
      <c r="I451" s="572">
        <v>11641.7</v>
      </c>
      <c r="J451" s="674">
        <v>5979.5</v>
      </c>
      <c r="K451" s="640">
        <v>5662.2</v>
      </c>
      <c r="L451" s="680"/>
      <c r="M451" s="680"/>
      <c r="N451" s="576"/>
      <c r="O451" s="681"/>
      <c r="P451" s="576"/>
    </row>
    <row r="452" spans="1:16" s="67" customFormat="1" ht="29.25" customHeight="1" x14ac:dyDescent="0.25">
      <c r="A452" s="536"/>
      <c r="B452" s="536"/>
      <c r="C452" s="722"/>
      <c r="D452" s="583" t="s">
        <v>344</v>
      </c>
      <c r="E452" s="31">
        <v>100</v>
      </c>
      <c r="F452" s="582" t="s">
        <v>83</v>
      </c>
      <c r="G452" s="640">
        <v>100</v>
      </c>
      <c r="H452" s="640">
        <v>100</v>
      </c>
      <c r="I452" s="572">
        <v>5445.7000000000007</v>
      </c>
      <c r="J452" s="674">
        <v>2755.3</v>
      </c>
      <c r="K452" s="640">
        <v>2690.4</v>
      </c>
      <c r="L452" s="680"/>
      <c r="M452" s="680"/>
      <c r="N452" s="576"/>
      <c r="O452" s="681"/>
      <c r="P452" s="576"/>
    </row>
    <row r="453" spans="1:16" s="67" customFormat="1" ht="15" customHeight="1" x14ac:dyDescent="0.25">
      <c r="A453" s="536"/>
      <c r="B453" s="536"/>
      <c r="C453" s="722"/>
      <c r="D453" s="583" t="s">
        <v>346</v>
      </c>
      <c r="E453" s="31">
        <v>100</v>
      </c>
      <c r="F453" s="582" t="s">
        <v>83</v>
      </c>
      <c r="G453" s="640">
        <v>100</v>
      </c>
      <c r="H453" s="640">
        <v>100</v>
      </c>
      <c r="I453" s="572">
        <v>11808.8</v>
      </c>
      <c r="J453" s="674">
        <v>6300.5</v>
      </c>
      <c r="K453" s="640">
        <v>5508.3</v>
      </c>
      <c r="L453" s="680"/>
      <c r="M453" s="680"/>
      <c r="N453" s="576"/>
      <c r="O453" s="681"/>
      <c r="P453" s="576"/>
    </row>
    <row r="454" spans="1:16" s="67" customFormat="1" ht="15.75" customHeight="1" x14ac:dyDescent="0.25">
      <c r="A454" s="536"/>
      <c r="B454" s="536"/>
      <c r="C454" s="722"/>
      <c r="D454" s="583" t="s">
        <v>347</v>
      </c>
      <c r="E454" s="31">
        <v>100</v>
      </c>
      <c r="F454" s="582" t="s">
        <v>83</v>
      </c>
      <c r="G454" s="640">
        <v>100</v>
      </c>
      <c r="H454" s="640">
        <v>100</v>
      </c>
      <c r="I454" s="572">
        <v>6822.2000000000007</v>
      </c>
      <c r="J454" s="674">
        <v>3725.4</v>
      </c>
      <c r="K454" s="640">
        <v>3096.8</v>
      </c>
      <c r="L454" s="680"/>
      <c r="M454" s="680"/>
      <c r="N454" s="576"/>
      <c r="O454" s="681"/>
      <c r="P454" s="576"/>
    </row>
    <row r="455" spans="1:16" s="67" customFormat="1" ht="28.5" customHeight="1" x14ac:dyDescent="0.25">
      <c r="A455" s="536"/>
      <c r="B455" s="536"/>
      <c r="C455" s="722"/>
      <c r="D455" s="583" t="s">
        <v>213</v>
      </c>
      <c r="E455" s="31">
        <v>100</v>
      </c>
      <c r="F455" s="582" t="s">
        <v>62</v>
      </c>
      <c r="G455" s="640">
        <v>100</v>
      </c>
      <c r="H455" s="640">
        <v>100</v>
      </c>
      <c r="I455" s="572">
        <v>22464.899999999998</v>
      </c>
      <c r="J455" s="674">
        <v>18727.599999999999</v>
      </c>
      <c r="K455" s="640">
        <v>3737.3</v>
      </c>
      <c r="L455" s="680"/>
      <c r="M455" s="680"/>
      <c r="N455" s="576"/>
      <c r="O455" s="681"/>
      <c r="P455" s="576"/>
    </row>
    <row r="456" spans="1:16" s="67" customFormat="1" ht="30.75" customHeight="1" x14ac:dyDescent="0.25">
      <c r="A456" s="536"/>
      <c r="B456" s="536"/>
      <c r="C456" s="722"/>
      <c r="D456" s="583" t="s">
        <v>215</v>
      </c>
      <c r="E456" s="31">
        <v>100</v>
      </c>
      <c r="F456" s="582" t="s">
        <v>62</v>
      </c>
      <c r="G456" s="640">
        <v>100</v>
      </c>
      <c r="H456" s="640">
        <v>100</v>
      </c>
      <c r="I456" s="572">
        <v>17314.2</v>
      </c>
      <c r="J456" s="674">
        <v>14221.6</v>
      </c>
      <c r="K456" s="640">
        <v>3092.6</v>
      </c>
      <c r="L456" s="680"/>
      <c r="M456" s="680"/>
      <c r="N456" s="576"/>
      <c r="O456" s="681"/>
      <c r="P456" s="576"/>
    </row>
    <row r="457" spans="1:16" s="67" customFormat="1" ht="30" customHeight="1" x14ac:dyDescent="0.25">
      <c r="A457" s="536"/>
      <c r="B457" s="536"/>
      <c r="C457" s="722"/>
      <c r="D457" s="583" t="s">
        <v>216</v>
      </c>
      <c r="E457" s="31">
        <v>100</v>
      </c>
      <c r="F457" s="582" t="s">
        <v>62</v>
      </c>
      <c r="G457" s="640">
        <v>100</v>
      </c>
      <c r="H457" s="640">
        <v>100</v>
      </c>
      <c r="I457" s="572">
        <v>31006</v>
      </c>
      <c r="J457" s="674">
        <v>25395.5</v>
      </c>
      <c r="K457" s="640">
        <v>5610.5</v>
      </c>
      <c r="L457" s="680"/>
      <c r="M457" s="680"/>
      <c r="N457" s="576"/>
      <c r="O457" s="681"/>
      <c r="P457" s="576"/>
    </row>
    <row r="458" spans="1:16" s="67" customFormat="1" ht="29.25" customHeight="1" x14ac:dyDescent="0.25">
      <c r="A458" s="536"/>
      <c r="B458" s="536"/>
      <c r="C458" s="722"/>
      <c r="D458" s="583" t="s">
        <v>217</v>
      </c>
      <c r="E458" s="31">
        <v>100</v>
      </c>
      <c r="F458" s="582" t="s">
        <v>62</v>
      </c>
      <c r="G458" s="640">
        <v>100</v>
      </c>
      <c r="H458" s="640">
        <v>100</v>
      </c>
      <c r="I458" s="572">
        <v>27823.800000000003</v>
      </c>
      <c r="J458" s="674">
        <v>22782.9</v>
      </c>
      <c r="K458" s="640">
        <v>5040.8999999999996</v>
      </c>
      <c r="L458" s="680"/>
      <c r="M458" s="680"/>
      <c r="N458" s="576"/>
      <c r="O458" s="681"/>
      <c r="P458" s="576"/>
    </row>
    <row r="459" spans="1:16" s="67" customFormat="1" ht="30" customHeight="1" x14ac:dyDescent="0.25">
      <c r="A459" s="536"/>
      <c r="B459" s="536"/>
      <c r="C459" s="722"/>
      <c r="D459" s="583" t="s">
        <v>218</v>
      </c>
      <c r="E459" s="31">
        <v>100</v>
      </c>
      <c r="F459" s="582" t="s">
        <v>62</v>
      </c>
      <c r="G459" s="640">
        <v>100</v>
      </c>
      <c r="H459" s="640">
        <v>100</v>
      </c>
      <c r="I459" s="572">
        <v>9668.9</v>
      </c>
      <c r="J459" s="674">
        <v>8048.4</v>
      </c>
      <c r="K459" s="640">
        <v>1620.5</v>
      </c>
      <c r="L459" s="680"/>
      <c r="M459" s="680"/>
      <c r="N459" s="576"/>
      <c r="O459" s="681"/>
      <c r="P459" s="576"/>
    </row>
    <row r="460" spans="1:16" s="67" customFormat="1" ht="29.25" customHeight="1" x14ac:dyDescent="0.25">
      <c r="A460" s="536"/>
      <c r="B460" s="536"/>
      <c r="C460" s="722"/>
      <c r="D460" s="583" t="s">
        <v>219</v>
      </c>
      <c r="E460" s="31">
        <v>100</v>
      </c>
      <c r="F460" s="582" t="s">
        <v>62</v>
      </c>
      <c r="G460" s="640">
        <v>100</v>
      </c>
      <c r="H460" s="640">
        <v>100</v>
      </c>
      <c r="I460" s="572">
        <v>28778.400000000001</v>
      </c>
      <c r="J460" s="674">
        <v>23797</v>
      </c>
      <c r="K460" s="640">
        <v>4981.3999999999996</v>
      </c>
      <c r="L460" s="680"/>
      <c r="M460" s="680"/>
      <c r="N460" s="576"/>
      <c r="O460" s="681"/>
      <c r="P460" s="576"/>
    </row>
    <row r="461" spans="1:16" s="67" customFormat="1" ht="29.25" customHeight="1" x14ac:dyDescent="0.25">
      <c r="A461" s="536"/>
      <c r="B461" s="536"/>
      <c r="C461" s="722"/>
      <c r="D461" s="583" t="s">
        <v>220</v>
      </c>
      <c r="E461" s="31">
        <v>100</v>
      </c>
      <c r="F461" s="582" t="s">
        <v>62</v>
      </c>
      <c r="G461" s="640">
        <v>100</v>
      </c>
      <c r="H461" s="640">
        <v>100</v>
      </c>
      <c r="I461" s="572">
        <v>34655.9</v>
      </c>
      <c r="J461" s="674">
        <v>29099</v>
      </c>
      <c r="K461" s="640">
        <v>5556.9</v>
      </c>
      <c r="L461" s="680"/>
      <c r="M461" s="680"/>
      <c r="N461" s="576"/>
      <c r="O461" s="681"/>
      <c r="P461" s="576"/>
    </row>
    <row r="462" spans="1:16" s="67" customFormat="1" ht="30.75" customHeight="1" x14ac:dyDescent="0.25">
      <c r="A462" s="536"/>
      <c r="B462" s="536"/>
      <c r="C462" s="722"/>
      <c r="D462" s="583" t="s">
        <v>221</v>
      </c>
      <c r="E462" s="31">
        <v>100</v>
      </c>
      <c r="F462" s="582" t="s">
        <v>62</v>
      </c>
      <c r="G462" s="640">
        <v>100</v>
      </c>
      <c r="H462" s="640">
        <v>100</v>
      </c>
      <c r="I462" s="572">
        <v>34077.9</v>
      </c>
      <c r="J462" s="674">
        <v>28530.2</v>
      </c>
      <c r="K462" s="640">
        <v>5547.7</v>
      </c>
      <c r="L462" s="680"/>
      <c r="M462" s="680"/>
      <c r="N462" s="576"/>
      <c r="O462" s="681"/>
      <c r="P462" s="576"/>
    </row>
    <row r="463" spans="1:16" s="67" customFormat="1" ht="30.75" customHeight="1" x14ac:dyDescent="0.25">
      <c r="A463" s="536"/>
      <c r="B463" s="536"/>
      <c r="C463" s="722"/>
      <c r="D463" s="583" t="s">
        <v>222</v>
      </c>
      <c r="E463" s="31">
        <v>100</v>
      </c>
      <c r="F463" s="582" t="s">
        <v>62</v>
      </c>
      <c r="G463" s="640">
        <v>100</v>
      </c>
      <c r="H463" s="640">
        <v>100</v>
      </c>
      <c r="I463" s="572">
        <v>19632.7</v>
      </c>
      <c r="J463" s="674">
        <v>16194.7</v>
      </c>
      <c r="K463" s="640">
        <v>3438</v>
      </c>
      <c r="L463" s="680"/>
      <c r="M463" s="680"/>
      <c r="N463" s="576"/>
      <c r="O463" s="681"/>
      <c r="P463" s="576"/>
    </row>
    <row r="464" spans="1:16" s="67" customFormat="1" ht="30" customHeight="1" x14ac:dyDescent="0.25">
      <c r="A464" s="536"/>
      <c r="B464" s="536"/>
      <c r="C464" s="722"/>
      <c r="D464" s="583" t="s">
        <v>223</v>
      </c>
      <c r="E464" s="31">
        <v>100</v>
      </c>
      <c r="F464" s="582" t="s">
        <v>182</v>
      </c>
      <c r="G464" s="640">
        <v>100</v>
      </c>
      <c r="H464" s="640">
        <v>100</v>
      </c>
      <c r="I464" s="572">
        <v>14086.199999999999</v>
      </c>
      <c r="J464" s="674">
        <v>323.3</v>
      </c>
      <c r="K464" s="640">
        <v>13762.9</v>
      </c>
      <c r="L464" s="680"/>
      <c r="M464" s="680"/>
      <c r="N464" s="576"/>
      <c r="O464" s="681"/>
      <c r="P464" s="576"/>
    </row>
    <row r="465" spans="1:16" s="67" customFormat="1" ht="43.5" customHeight="1" x14ac:dyDescent="0.25">
      <c r="A465" s="536"/>
      <c r="B465" s="536"/>
      <c r="C465" s="722"/>
      <c r="D465" s="583" t="s">
        <v>225</v>
      </c>
      <c r="E465" s="31">
        <v>100</v>
      </c>
      <c r="F465" s="582" t="s">
        <v>92</v>
      </c>
      <c r="G465" s="640">
        <v>100</v>
      </c>
      <c r="H465" s="640">
        <v>100</v>
      </c>
      <c r="I465" s="572">
        <v>49660.4</v>
      </c>
      <c r="J465" s="674">
        <v>157.9</v>
      </c>
      <c r="K465" s="640">
        <v>49502.5</v>
      </c>
      <c r="L465" s="680"/>
      <c r="M465" s="680"/>
      <c r="N465" s="576"/>
      <c r="O465" s="681"/>
      <c r="P465" s="576"/>
    </row>
    <row r="466" spans="1:16" s="67" customFormat="1" ht="51" customHeight="1" x14ac:dyDescent="0.25">
      <c r="A466" s="536"/>
      <c r="B466" s="536"/>
      <c r="C466" s="722"/>
      <c r="D466" s="583" t="s">
        <v>224</v>
      </c>
      <c r="E466" s="31">
        <v>100</v>
      </c>
      <c r="F466" s="582" t="s">
        <v>92</v>
      </c>
      <c r="G466" s="640">
        <v>100</v>
      </c>
      <c r="H466" s="640">
        <v>100</v>
      </c>
      <c r="I466" s="572">
        <v>30741.200000000001</v>
      </c>
      <c r="J466" s="674">
        <v>802.9</v>
      </c>
      <c r="K466" s="640">
        <v>29938.3</v>
      </c>
      <c r="L466" s="680"/>
      <c r="M466" s="680"/>
      <c r="N466" s="576"/>
      <c r="O466" s="681"/>
      <c r="P466" s="576"/>
    </row>
    <row r="467" spans="1:16" s="67" customFormat="1" ht="29.25" customHeight="1" x14ac:dyDescent="0.25">
      <c r="A467" s="536"/>
      <c r="B467" s="536"/>
      <c r="C467" s="722"/>
      <c r="D467" s="583" t="s">
        <v>226</v>
      </c>
      <c r="E467" s="31">
        <v>100</v>
      </c>
      <c r="F467" s="582" t="s">
        <v>92</v>
      </c>
      <c r="G467" s="640">
        <v>100</v>
      </c>
      <c r="H467" s="640">
        <v>100</v>
      </c>
      <c r="I467" s="572">
        <v>7568.7</v>
      </c>
      <c r="J467" s="674">
        <v>0</v>
      </c>
      <c r="K467" s="640">
        <v>7568.7</v>
      </c>
      <c r="L467" s="680"/>
      <c r="M467" s="680"/>
      <c r="N467" s="576"/>
      <c r="O467" s="681"/>
      <c r="P467" s="576"/>
    </row>
    <row r="468" spans="1:16" s="67" customFormat="1" ht="30.75" customHeight="1" x14ac:dyDescent="0.25">
      <c r="A468" s="536"/>
      <c r="B468" s="536"/>
      <c r="C468" s="722"/>
      <c r="D468" s="583" t="s">
        <v>227</v>
      </c>
      <c r="E468" s="31">
        <v>100</v>
      </c>
      <c r="F468" s="582" t="s">
        <v>92</v>
      </c>
      <c r="G468" s="640">
        <v>100</v>
      </c>
      <c r="H468" s="640">
        <v>100</v>
      </c>
      <c r="I468" s="572">
        <v>3816.4</v>
      </c>
      <c r="J468" s="674">
        <v>0</v>
      </c>
      <c r="K468" s="640">
        <v>3816.4</v>
      </c>
      <c r="L468" s="680"/>
      <c r="M468" s="680"/>
      <c r="N468" s="576"/>
      <c r="O468" s="681"/>
      <c r="P468" s="576"/>
    </row>
    <row r="469" spans="1:16" s="67" customFormat="1" ht="29.25" customHeight="1" x14ac:dyDescent="0.25">
      <c r="A469" s="536"/>
      <c r="B469" s="536"/>
      <c r="C469" s="722"/>
      <c r="D469" s="583" t="s">
        <v>228</v>
      </c>
      <c r="E469" s="31">
        <v>100</v>
      </c>
      <c r="F469" s="582" t="s">
        <v>92</v>
      </c>
      <c r="G469" s="640">
        <v>100</v>
      </c>
      <c r="H469" s="640">
        <v>100</v>
      </c>
      <c r="I469" s="572">
        <v>10105.6</v>
      </c>
      <c r="J469" s="674">
        <v>0</v>
      </c>
      <c r="K469" s="640">
        <v>10105.6</v>
      </c>
      <c r="L469" s="680"/>
      <c r="M469" s="680"/>
      <c r="N469" s="576"/>
      <c r="O469" s="681"/>
      <c r="P469" s="576"/>
    </row>
    <row r="470" spans="1:16" s="67" customFormat="1" ht="29.25" customHeight="1" x14ac:dyDescent="0.25">
      <c r="A470" s="536"/>
      <c r="B470" s="536"/>
      <c r="C470" s="722"/>
      <c r="D470" s="583" t="s">
        <v>229</v>
      </c>
      <c r="E470" s="31">
        <v>100</v>
      </c>
      <c r="F470" s="602" t="s">
        <v>306</v>
      </c>
      <c r="G470" s="640">
        <v>100</v>
      </c>
      <c r="H470" s="640">
        <v>100</v>
      </c>
      <c r="I470" s="572">
        <v>5051.4895499999993</v>
      </c>
      <c r="J470" s="674">
        <v>52.499980000000001</v>
      </c>
      <c r="K470" s="640">
        <v>4998.9895699999997</v>
      </c>
      <c r="L470" s="680"/>
      <c r="M470" s="680"/>
      <c r="N470" s="576"/>
      <c r="O470" s="681"/>
      <c r="P470" s="576"/>
    </row>
    <row r="471" spans="1:16" s="67" customFormat="1" ht="30" customHeight="1" x14ac:dyDescent="0.25">
      <c r="A471" s="536"/>
      <c r="B471" s="536"/>
      <c r="C471" s="727" t="s">
        <v>230</v>
      </c>
      <c r="D471" s="565" t="s">
        <v>231</v>
      </c>
      <c r="E471" s="27">
        <v>100</v>
      </c>
      <c r="F471" s="563" t="s">
        <v>62</v>
      </c>
      <c r="G471" s="634">
        <v>27.463054187192121</v>
      </c>
      <c r="H471" s="627">
        <v>12.932357454845944</v>
      </c>
      <c r="I471" s="572">
        <v>36219.1</v>
      </c>
      <c r="J471" s="674">
        <v>29361.279999999999</v>
      </c>
      <c r="K471" s="653">
        <v>6857.82</v>
      </c>
      <c r="L471" s="680"/>
      <c r="M471" s="680"/>
      <c r="N471" s="576"/>
      <c r="O471" s="681"/>
      <c r="P471" s="576"/>
    </row>
    <row r="472" spans="1:16" s="67" customFormat="1" ht="30" customHeight="1" x14ac:dyDescent="0.25">
      <c r="A472" s="536"/>
      <c r="B472" s="536"/>
      <c r="C472" s="727"/>
      <c r="D472" s="565" t="s">
        <v>232</v>
      </c>
      <c r="E472" s="27">
        <v>100</v>
      </c>
      <c r="F472" s="563" t="s">
        <v>62</v>
      </c>
      <c r="G472" s="634">
        <v>21.880131362889983</v>
      </c>
      <c r="H472" s="627">
        <v>35.55266989336166</v>
      </c>
      <c r="I472" s="572">
        <v>54562.820000000007</v>
      </c>
      <c r="J472" s="674">
        <v>45042.05</v>
      </c>
      <c r="K472" s="653">
        <v>9520.77</v>
      </c>
      <c r="L472" s="680"/>
      <c r="M472" s="680"/>
      <c r="N472" s="576"/>
      <c r="O472" s="681"/>
      <c r="P472" s="576"/>
    </row>
    <row r="473" spans="1:16" s="67" customFormat="1" ht="27.75" customHeight="1" x14ac:dyDescent="0.25">
      <c r="A473" s="536"/>
      <c r="B473" s="536"/>
      <c r="C473" s="727"/>
      <c r="D473" s="565" t="s">
        <v>233</v>
      </c>
      <c r="E473" s="27">
        <v>100</v>
      </c>
      <c r="F473" s="563" t="s">
        <v>62</v>
      </c>
      <c r="G473" s="634">
        <v>18.531889290012032</v>
      </c>
      <c r="H473" s="627">
        <v>18.600716168889935</v>
      </c>
      <c r="I473" s="572">
        <v>36386.81</v>
      </c>
      <c r="J473" s="674">
        <v>29563.95</v>
      </c>
      <c r="K473" s="653">
        <v>6822.86</v>
      </c>
      <c r="L473" s="680"/>
      <c r="M473" s="680"/>
      <c r="N473" s="576"/>
      <c r="O473" s="681"/>
      <c r="P473" s="576"/>
    </row>
    <row r="474" spans="1:16" s="67" customFormat="1" ht="27.75" customHeight="1" x14ac:dyDescent="0.25">
      <c r="A474" s="536"/>
      <c r="B474" s="536"/>
      <c r="C474" s="727"/>
      <c r="D474" s="565" t="s">
        <v>234</v>
      </c>
      <c r="E474" s="27">
        <v>100</v>
      </c>
      <c r="F474" s="563" t="s">
        <v>62</v>
      </c>
      <c r="G474" s="634">
        <v>18.555008210180624</v>
      </c>
      <c r="H474" s="627">
        <v>11.913194034549246</v>
      </c>
      <c r="I474" s="572">
        <v>22814.720000000001</v>
      </c>
      <c r="J474" s="674">
        <v>19123.68</v>
      </c>
      <c r="K474" s="653">
        <v>3691.04</v>
      </c>
      <c r="L474" s="680"/>
      <c r="M474" s="680"/>
      <c r="N474" s="576"/>
      <c r="O474" s="681"/>
      <c r="P474" s="576"/>
    </row>
    <row r="475" spans="1:16" s="67" customFormat="1" ht="27.75" customHeight="1" x14ac:dyDescent="0.25">
      <c r="A475" s="536"/>
      <c r="B475" s="536"/>
      <c r="C475" s="727"/>
      <c r="D475" s="565" t="s">
        <v>235</v>
      </c>
      <c r="E475" s="27">
        <v>100</v>
      </c>
      <c r="F475" s="563" t="s">
        <v>62</v>
      </c>
      <c r="G475" s="634">
        <v>3.9711191335740073</v>
      </c>
      <c r="H475" s="627">
        <v>18.020304568527916</v>
      </c>
      <c r="I475" s="572">
        <v>26605.47</v>
      </c>
      <c r="J475" s="674">
        <v>21777.09</v>
      </c>
      <c r="K475" s="653">
        <v>4828.38</v>
      </c>
      <c r="L475" s="680"/>
      <c r="M475" s="680"/>
      <c r="N475" s="576"/>
      <c r="O475" s="681"/>
      <c r="P475" s="576"/>
    </row>
    <row r="476" spans="1:16" s="67" customFormat="1" ht="30" customHeight="1" x14ac:dyDescent="0.25">
      <c r="A476" s="536"/>
      <c r="B476" s="536"/>
      <c r="C476" s="727"/>
      <c r="D476" s="565" t="s">
        <v>236</v>
      </c>
      <c r="E476" s="27">
        <v>100</v>
      </c>
      <c r="F476" s="563" t="s">
        <v>62</v>
      </c>
      <c r="G476" s="634">
        <v>5.3776683087027912</v>
      </c>
      <c r="H476" s="627">
        <v>0.25577460354936449</v>
      </c>
      <c r="I476" s="572">
        <v>6416.3799999999992</v>
      </c>
      <c r="J476" s="674">
        <v>5428.98</v>
      </c>
      <c r="K476" s="653">
        <v>987.4</v>
      </c>
      <c r="L476" s="680"/>
      <c r="M476" s="680"/>
      <c r="N476" s="576"/>
      <c r="O476" s="681"/>
      <c r="P476" s="576"/>
    </row>
    <row r="477" spans="1:16" s="67" customFormat="1" ht="27.75" customHeight="1" x14ac:dyDescent="0.25">
      <c r="A477" s="536"/>
      <c r="B477" s="536"/>
      <c r="C477" s="727"/>
      <c r="D477" s="565" t="s">
        <v>238</v>
      </c>
      <c r="E477" s="27">
        <v>100</v>
      </c>
      <c r="F477" s="563" t="s">
        <v>62</v>
      </c>
      <c r="G477" s="634">
        <v>9.14560770156438</v>
      </c>
      <c r="H477" s="627">
        <v>2.7249832762759216</v>
      </c>
      <c r="I477" s="572">
        <v>13311.89</v>
      </c>
      <c r="J477" s="674">
        <v>9939.41</v>
      </c>
      <c r="K477" s="653">
        <v>3372.48</v>
      </c>
      <c r="L477" s="680"/>
      <c r="M477" s="680"/>
      <c r="N477" s="576"/>
      <c r="O477" s="681"/>
      <c r="P477" s="576"/>
    </row>
    <row r="478" spans="1:16" s="67" customFormat="1" ht="27.75" customHeight="1" x14ac:dyDescent="0.25">
      <c r="A478" s="536"/>
      <c r="B478" s="536"/>
      <c r="C478" s="727"/>
      <c r="D478" s="565" t="s">
        <v>239</v>
      </c>
      <c r="E478" s="27">
        <v>100</v>
      </c>
      <c r="F478" s="563" t="s">
        <v>62</v>
      </c>
      <c r="G478" s="634">
        <v>10.467980295566502</v>
      </c>
      <c r="H478" s="627">
        <v>0</v>
      </c>
      <c r="I478" s="572">
        <v>7585.7900000000009</v>
      </c>
      <c r="J478" s="674">
        <v>6162.56</v>
      </c>
      <c r="K478" s="653">
        <v>1423.23</v>
      </c>
      <c r="L478" s="680"/>
      <c r="M478" s="680"/>
      <c r="N478" s="576"/>
      <c r="O478" s="681"/>
      <c r="P478" s="576"/>
    </row>
    <row r="479" spans="1:16" s="67" customFormat="1" ht="15" customHeight="1" x14ac:dyDescent="0.25">
      <c r="A479" s="536"/>
      <c r="B479" s="536"/>
      <c r="C479" s="727"/>
      <c r="D479" s="565" t="s">
        <v>240</v>
      </c>
      <c r="E479" s="27">
        <v>100</v>
      </c>
      <c r="F479" s="563" t="s">
        <v>83</v>
      </c>
      <c r="G479" s="634">
        <v>10.830324909747292</v>
      </c>
      <c r="H479" s="627">
        <v>35.878125403451399</v>
      </c>
      <c r="I479" s="572">
        <v>18644.900000000001</v>
      </c>
      <c r="J479" s="674">
        <v>10373.129999999999</v>
      </c>
      <c r="K479" s="653">
        <v>8271.77</v>
      </c>
      <c r="L479" s="680"/>
      <c r="M479" s="680"/>
      <c r="N479" s="576"/>
      <c r="O479" s="681"/>
      <c r="P479" s="576"/>
    </row>
    <row r="480" spans="1:16" s="67" customFormat="1" ht="16.5" customHeight="1" x14ac:dyDescent="0.25">
      <c r="A480" s="536"/>
      <c r="B480" s="536"/>
      <c r="C480" s="727"/>
      <c r="D480" s="565" t="s">
        <v>241</v>
      </c>
      <c r="E480" s="27">
        <v>100</v>
      </c>
      <c r="F480" s="563" t="s">
        <v>83</v>
      </c>
      <c r="G480" s="634">
        <v>0.98522167487684731</v>
      </c>
      <c r="H480" s="627">
        <v>22.300641218745969</v>
      </c>
      <c r="I480" s="572">
        <v>14680.89</v>
      </c>
      <c r="J480" s="674">
        <v>8677.9500000000007</v>
      </c>
      <c r="K480" s="653">
        <v>6002.94</v>
      </c>
      <c r="L480" s="680"/>
      <c r="M480" s="680"/>
      <c r="N480" s="576"/>
      <c r="O480" s="681"/>
      <c r="P480" s="576"/>
    </row>
    <row r="481" spans="1:16" s="67" customFormat="1" ht="15" customHeight="1" x14ac:dyDescent="0.25">
      <c r="A481" s="536"/>
      <c r="B481" s="536"/>
      <c r="C481" s="727"/>
      <c r="D481" s="565" t="s">
        <v>242</v>
      </c>
      <c r="E481" s="27">
        <v>100</v>
      </c>
      <c r="F481" s="563" t="s">
        <v>83</v>
      </c>
      <c r="G481" s="634">
        <v>3.8998357963875208</v>
      </c>
      <c r="H481" s="627">
        <v>12.445668545853596</v>
      </c>
      <c r="I481" s="572">
        <v>7305.43</v>
      </c>
      <c r="J481" s="674">
        <v>4186.18</v>
      </c>
      <c r="K481" s="653">
        <v>3119.25</v>
      </c>
      <c r="L481" s="680"/>
      <c r="M481" s="680"/>
      <c r="N481" s="576"/>
      <c r="O481" s="681"/>
      <c r="P481" s="576"/>
    </row>
    <row r="482" spans="1:16" s="67" customFormat="1" ht="18" customHeight="1" x14ac:dyDescent="0.25">
      <c r="A482" s="536"/>
      <c r="B482" s="536"/>
      <c r="C482" s="727"/>
      <c r="D482" s="565" t="s">
        <v>243</v>
      </c>
      <c r="E482" s="27">
        <v>100</v>
      </c>
      <c r="F482" s="563" t="s">
        <v>83</v>
      </c>
      <c r="G482" s="634">
        <v>1.2315270935960592</v>
      </c>
      <c r="H482" s="627">
        <v>18.268279037741532</v>
      </c>
      <c r="I482" s="572">
        <v>10615.029999999999</v>
      </c>
      <c r="J482" s="674">
        <v>6075.07</v>
      </c>
      <c r="K482" s="653">
        <v>4539.96</v>
      </c>
      <c r="L482" s="680"/>
      <c r="M482" s="680"/>
      <c r="N482" s="576"/>
      <c r="O482" s="681"/>
      <c r="P482" s="576"/>
    </row>
    <row r="483" spans="1:16" s="67" customFormat="1" ht="27.75" customHeight="1" x14ac:dyDescent="0.25">
      <c r="A483" s="536"/>
      <c r="B483" s="536"/>
      <c r="C483" s="727"/>
      <c r="D483" s="565" t="s">
        <v>244</v>
      </c>
      <c r="E483" s="27">
        <v>100</v>
      </c>
      <c r="F483" s="563" t="s">
        <v>83</v>
      </c>
      <c r="G483" s="634">
        <v>24.669073405535499</v>
      </c>
      <c r="H483" s="627">
        <v>11.107285794207515</v>
      </c>
      <c r="I483" s="572">
        <v>7939.1900000000005</v>
      </c>
      <c r="J483" s="674">
        <v>3614.93</v>
      </c>
      <c r="K483" s="653">
        <v>4324.26</v>
      </c>
      <c r="L483" s="680"/>
      <c r="M483" s="680"/>
      <c r="N483" s="576"/>
      <c r="O483" s="681"/>
      <c r="P483" s="576"/>
    </row>
    <row r="484" spans="1:16" s="67" customFormat="1" ht="18.75" customHeight="1" x14ac:dyDescent="0.25">
      <c r="A484" s="536"/>
      <c r="B484" s="536"/>
      <c r="C484" s="727"/>
      <c r="D484" s="565" t="s">
        <v>1419</v>
      </c>
      <c r="E484" s="661">
        <v>100</v>
      </c>
      <c r="F484" s="563" t="s">
        <v>306</v>
      </c>
      <c r="G484" s="627">
        <v>0</v>
      </c>
      <c r="H484" s="627">
        <v>0</v>
      </c>
      <c r="I484" s="572">
        <v>7355.01</v>
      </c>
      <c r="J484" s="674">
        <v>822.83</v>
      </c>
      <c r="K484" s="673">
        <v>6532.18</v>
      </c>
      <c r="L484" s="680"/>
      <c r="M484" s="680"/>
      <c r="N484" s="576"/>
      <c r="O484" s="681"/>
      <c r="P484" s="576"/>
    </row>
    <row r="485" spans="1:16" s="67" customFormat="1" ht="14.25" customHeight="1" x14ac:dyDescent="0.25">
      <c r="A485" s="536"/>
      <c r="B485" s="536"/>
      <c r="C485" s="727"/>
      <c r="D485" s="565" t="s">
        <v>245</v>
      </c>
      <c r="E485" s="27">
        <v>100</v>
      </c>
      <c r="F485" s="563" t="s">
        <v>306</v>
      </c>
      <c r="G485" s="627">
        <v>0</v>
      </c>
      <c r="H485" s="627">
        <v>0</v>
      </c>
      <c r="I485" s="572">
        <v>6305.3600000000006</v>
      </c>
      <c r="J485" s="674">
        <v>1100.77</v>
      </c>
      <c r="K485" s="673">
        <v>5204.59</v>
      </c>
      <c r="L485" s="680"/>
      <c r="M485" s="680"/>
      <c r="N485" s="576"/>
      <c r="O485" s="681"/>
      <c r="P485" s="576"/>
    </row>
    <row r="486" spans="1:16" s="67" customFormat="1" ht="18" customHeight="1" x14ac:dyDescent="0.25">
      <c r="A486" s="536"/>
      <c r="B486" s="536"/>
      <c r="C486" s="727"/>
      <c r="D486" s="565" t="s">
        <v>246</v>
      </c>
      <c r="E486" s="27">
        <v>100</v>
      </c>
      <c r="F486" s="563" t="s">
        <v>813</v>
      </c>
      <c r="G486" s="627">
        <v>0</v>
      </c>
      <c r="H486" s="627">
        <v>0</v>
      </c>
      <c r="I486" s="572">
        <v>3811.35</v>
      </c>
      <c r="J486" s="674">
        <v>302.19</v>
      </c>
      <c r="K486" s="673">
        <v>3509.16</v>
      </c>
      <c r="L486" s="680"/>
      <c r="M486" s="680"/>
      <c r="N486" s="576"/>
      <c r="O486" s="681"/>
      <c r="P486" s="576"/>
    </row>
    <row r="487" spans="1:16" s="67" customFormat="1" ht="16.5" customHeight="1" x14ac:dyDescent="0.25">
      <c r="A487" s="536"/>
      <c r="B487" s="536"/>
      <c r="C487" s="727"/>
      <c r="D487" s="565" t="s">
        <v>247</v>
      </c>
      <c r="E487" s="27">
        <v>100</v>
      </c>
      <c r="F487" s="563" t="s">
        <v>92</v>
      </c>
      <c r="G487" s="627">
        <v>0</v>
      </c>
      <c r="H487" s="627">
        <v>0</v>
      </c>
      <c r="I487" s="572">
        <v>22719.3</v>
      </c>
      <c r="J487" s="674">
        <v>3944</v>
      </c>
      <c r="K487" s="673">
        <v>18775.3</v>
      </c>
      <c r="L487" s="680"/>
      <c r="M487" s="680"/>
      <c r="N487" s="576"/>
      <c r="O487" s="681"/>
      <c r="P487" s="576"/>
    </row>
    <row r="488" spans="1:16" s="366" customFormat="1" ht="15.75" customHeight="1" x14ac:dyDescent="0.25">
      <c r="A488" s="542"/>
      <c r="B488" s="542"/>
      <c r="C488" s="727"/>
      <c r="D488" s="565" t="s">
        <v>248</v>
      </c>
      <c r="E488" s="27">
        <v>100</v>
      </c>
      <c r="F488" s="563" t="s">
        <v>92</v>
      </c>
      <c r="G488" s="627">
        <v>0</v>
      </c>
      <c r="H488" s="627">
        <v>0</v>
      </c>
      <c r="I488" s="572">
        <v>14075.900000000001</v>
      </c>
      <c r="J488" s="674">
        <v>2728.7</v>
      </c>
      <c r="K488" s="673">
        <v>11347.2</v>
      </c>
      <c r="L488" s="680"/>
      <c r="M488" s="680"/>
      <c r="N488" s="687"/>
      <c r="O488" s="688"/>
      <c r="P488" s="576"/>
    </row>
    <row r="489" spans="1:16" s="366" customFormat="1" ht="16.5" customHeight="1" x14ac:dyDescent="0.25">
      <c r="A489" s="542"/>
      <c r="B489" s="542"/>
      <c r="C489" s="727"/>
      <c r="D489" s="565" t="s">
        <v>249</v>
      </c>
      <c r="E489" s="27">
        <v>100</v>
      </c>
      <c r="F489" s="12" t="s">
        <v>306</v>
      </c>
      <c r="G489" s="627">
        <v>0</v>
      </c>
      <c r="H489" s="627">
        <v>0</v>
      </c>
      <c r="I489" s="572">
        <v>4412.8999999999996</v>
      </c>
      <c r="J489" s="674">
        <v>591</v>
      </c>
      <c r="K489" s="673">
        <v>3821.9</v>
      </c>
      <c r="L489" s="680"/>
      <c r="M489" s="680"/>
      <c r="N489" s="687"/>
      <c r="O489" s="688"/>
      <c r="P489" s="576"/>
    </row>
    <row r="490" spans="1:16" s="366" customFormat="1" ht="13.5" customHeight="1" x14ac:dyDescent="0.25">
      <c r="A490" s="542"/>
      <c r="B490" s="542"/>
      <c r="C490" s="727"/>
      <c r="D490" s="565" t="s">
        <v>1420</v>
      </c>
      <c r="E490" s="27">
        <v>100</v>
      </c>
      <c r="F490" s="12" t="s">
        <v>306</v>
      </c>
      <c r="G490" s="627">
        <v>0</v>
      </c>
      <c r="H490" s="627">
        <v>0</v>
      </c>
      <c r="I490" s="572">
        <v>3386</v>
      </c>
      <c r="J490" s="674">
        <v>365.2</v>
      </c>
      <c r="K490" s="673">
        <v>3020.8</v>
      </c>
      <c r="L490" s="680"/>
      <c r="M490" s="680"/>
      <c r="N490" s="687"/>
      <c r="O490" s="688"/>
      <c r="P490" s="576"/>
    </row>
    <row r="491" spans="1:16" s="366" customFormat="1" ht="17.25" customHeight="1" x14ac:dyDescent="0.25">
      <c r="A491" s="542"/>
      <c r="B491" s="542"/>
      <c r="C491" s="727"/>
      <c r="D491" s="565" t="s">
        <v>1485</v>
      </c>
      <c r="E491" s="27">
        <v>100</v>
      </c>
      <c r="F491" s="12" t="s">
        <v>1487</v>
      </c>
      <c r="G491" s="627">
        <v>0</v>
      </c>
      <c r="H491" s="627">
        <v>0</v>
      </c>
      <c r="I491" s="572">
        <v>7089.3</v>
      </c>
      <c r="J491" s="673">
        <v>521.20000000000005</v>
      </c>
      <c r="K491" s="673">
        <v>6568.1</v>
      </c>
      <c r="L491" s="680"/>
      <c r="M491" s="680"/>
      <c r="N491" s="687"/>
      <c r="O491" s="688"/>
      <c r="P491" s="576"/>
    </row>
    <row r="492" spans="1:16" s="67" customFormat="1" ht="29.25" customHeight="1" x14ac:dyDescent="0.25">
      <c r="A492" s="536"/>
      <c r="B492" s="536"/>
      <c r="C492" s="727"/>
      <c r="D492" s="565" t="s">
        <v>251</v>
      </c>
      <c r="E492" s="27">
        <v>100</v>
      </c>
      <c r="F492" s="563" t="s">
        <v>210</v>
      </c>
      <c r="G492" s="627">
        <v>0</v>
      </c>
      <c r="H492" s="627">
        <v>0</v>
      </c>
      <c r="I492" s="572">
        <v>2610.6</v>
      </c>
      <c r="J492" s="673">
        <v>231.7</v>
      </c>
      <c r="K492" s="673">
        <v>2378.9</v>
      </c>
      <c r="L492" s="680"/>
      <c r="M492" s="680"/>
      <c r="N492" s="576"/>
      <c r="O492" s="681"/>
      <c r="P492" s="576"/>
    </row>
    <row r="493" spans="1:16" ht="42.75" customHeight="1" x14ac:dyDescent="0.25">
      <c r="C493" s="727"/>
      <c r="D493" s="565" t="s">
        <v>252</v>
      </c>
      <c r="E493" s="27">
        <v>100</v>
      </c>
      <c r="F493" s="565" t="s">
        <v>782</v>
      </c>
      <c r="G493" s="627">
        <v>0</v>
      </c>
      <c r="H493" s="627">
        <v>0</v>
      </c>
      <c r="I493" s="572">
        <v>0</v>
      </c>
      <c r="J493" s="673">
        <v>0</v>
      </c>
      <c r="K493" s="673">
        <v>0</v>
      </c>
      <c r="L493" s="680"/>
      <c r="M493" s="680"/>
      <c r="N493" s="576"/>
      <c r="O493" s="681"/>
      <c r="P493" s="576"/>
    </row>
    <row r="494" spans="1:16" s="560" customFormat="1" ht="42.75" customHeight="1" x14ac:dyDescent="0.25">
      <c r="A494" s="561"/>
      <c r="B494" s="561"/>
      <c r="C494" s="727"/>
      <c r="D494" s="565" t="s">
        <v>1486</v>
      </c>
      <c r="E494" s="27">
        <v>100</v>
      </c>
      <c r="F494" s="565" t="s">
        <v>1260</v>
      </c>
      <c r="G494" s="627">
        <v>0</v>
      </c>
      <c r="H494" s="627">
        <v>0</v>
      </c>
      <c r="I494" s="572">
        <v>652.20000000000005</v>
      </c>
      <c r="J494" s="673">
        <v>0</v>
      </c>
      <c r="K494" s="673">
        <v>652.20000000000005</v>
      </c>
      <c r="L494" s="680"/>
      <c r="M494" s="680"/>
      <c r="N494" s="576"/>
      <c r="O494" s="681"/>
      <c r="P494" s="576"/>
    </row>
    <row r="495" spans="1:16" s="67" customFormat="1" ht="29.25" customHeight="1" x14ac:dyDescent="0.25">
      <c r="A495" s="536"/>
      <c r="B495" s="536"/>
      <c r="C495" s="722" t="s">
        <v>562</v>
      </c>
      <c r="D495" s="646" t="s">
        <v>1184</v>
      </c>
      <c r="E495" s="627">
        <v>100</v>
      </c>
      <c r="F495" s="582" t="s">
        <v>83</v>
      </c>
      <c r="G495" s="577">
        <v>17.36</v>
      </c>
      <c r="H495" s="577">
        <v>76.37</v>
      </c>
      <c r="I495" s="572">
        <v>16637.599999999999</v>
      </c>
      <c r="J495" s="577">
        <v>8693.6</v>
      </c>
      <c r="K495" s="577">
        <v>7944</v>
      </c>
      <c r="L495" s="680"/>
      <c r="M495" s="680"/>
      <c r="N495" s="576"/>
      <c r="O495" s="681"/>
      <c r="P495" s="576"/>
    </row>
    <row r="496" spans="1:16" s="67" customFormat="1" ht="29.25" customHeight="1" x14ac:dyDescent="0.25">
      <c r="A496" s="536"/>
      <c r="B496" s="536"/>
      <c r="C496" s="722"/>
      <c r="D496" s="646" t="s">
        <v>1185</v>
      </c>
      <c r="E496" s="627">
        <v>100</v>
      </c>
      <c r="F496" s="582" t="s">
        <v>83</v>
      </c>
      <c r="G496" s="577">
        <v>17.7</v>
      </c>
      <c r="H496" s="577">
        <v>10.02</v>
      </c>
      <c r="I496" s="572">
        <v>16525</v>
      </c>
      <c r="J496" s="577">
        <v>8682.7999999999993</v>
      </c>
      <c r="K496" s="577">
        <v>7842.2</v>
      </c>
      <c r="L496" s="680"/>
      <c r="M496" s="680"/>
      <c r="N496" s="576"/>
      <c r="O496" s="681"/>
      <c r="P496" s="576"/>
    </row>
    <row r="497" spans="1:16" s="67" customFormat="1" ht="17.25" customHeight="1" x14ac:dyDescent="0.25">
      <c r="A497" s="536"/>
      <c r="B497" s="536"/>
      <c r="C497" s="722"/>
      <c r="D497" s="646" t="s">
        <v>1186</v>
      </c>
      <c r="E497" s="627">
        <v>100</v>
      </c>
      <c r="F497" s="582" t="s">
        <v>83</v>
      </c>
      <c r="G497" s="573">
        <v>9.02</v>
      </c>
      <c r="H497" s="577">
        <v>6.99</v>
      </c>
      <c r="I497" s="572">
        <v>10898</v>
      </c>
      <c r="J497" s="577">
        <v>5641.9</v>
      </c>
      <c r="K497" s="577">
        <v>5256.1</v>
      </c>
      <c r="L497" s="680"/>
      <c r="M497" s="680"/>
      <c r="N497" s="576"/>
      <c r="O497" s="681"/>
      <c r="P497" s="576"/>
    </row>
    <row r="498" spans="1:16" s="342" customFormat="1" ht="30" customHeight="1" x14ac:dyDescent="0.25">
      <c r="A498" s="536"/>
      <c r="B498" s="536"/>
      <c r="C498" s="722"/>
      <c r="D498" s="646" t="s">
        <v>1187</v>
      </c>
      <c r="E498" s="627">
        <v>100</v>
      </c>
      <c r="F498" s="582" t="s">
        <v>83</v>
      </c>
      <c r="G498" s="573">
        <v>0.6</v>
      </c>
      <c r="H498" s="577">
        <v>0.22</v>
      </c>
      <c r="I498" s="572">
        <v>1659.2</v>
      </c>
      <c r="J498" s="577">
        <v>714.6</v>
      </c>
      <c r="K498" s="577">
        <v>944.6</v>
      </c>
      <c r="L498" s="680"/>
      <c r="M498" s="680"/>
      <c r="N498" s="576"/>
      <c r="O498" s="681"/>
      <c r="P498" s="576"/>
    </row>
    <row r="499" spans="1:16" s="342" customFormat="1" ht="28.5" customHeight="1" x14ac:dyDescent="0.25">
      <c r="A499" s="536"/>
      <c r="B499" s="536"/>
      <c r="C499" s="722"/>
      <c r="D499" s="646" t="s">
        <v>1188</v>
      </c>
      <c r="E499" s="627">
        <v>100</v>
      </c>
      <c r="F499" s="582" t="s">
        <v>83</v>
      </c>
      <c r="G499" s="573">
        <v>3.4</v>
      </c>
      <c r="H499" s="577">
        <v>2.5099999999999998</v>
      </c>
      <c r="I499" s="572">
        <v>3990</v>
      </c>
      <c r="J499" s="577">
        <v>1961</v>
      </c>
      <c r="K499" s="577">
        <v>2029</v>
      </c>
      <c r="L499" s="680"/>
      <c r="M499" s="680"/>
      <c r="N499" s="576"/>
      <c r="O499" s="681"/>
      <c r="P499" s="576"/>
    </row>
    <row r="500" spans="1:16" s="342" customFormat="1" ht="27.75" customHeight="1" x14ac:dyDescent="0.25">
      <c r="A500" s="536"/>
      <c r="B500" s="536"/>
      <c r="C500" s="722"/>
      <c r="D500" s="646" t="s">
        <v>1189</v>
      </c>
      <c r="E500" s="627">
        <v>100</v>
      </c>
      <c r="F500" s="582" t="s">
        <v>83</v>
      </c>
      <c r="G500" s="573">
        <v>1.36</v>
      </c>
      <c r="H500" s="577">
        <v>1.23</v>
      </c>
      <c r="I500" s="572">
        <v>2474.1999999999998</v>
      </c>
      <c r="J500" s="577">
        <v>966.9</v>
      </c>
      <c r="K500" s="577">
        <v>1507.3</v>
      </c>
      <c r="L500" s="680"/>
      <c r="M500" s="680"/>
      <c r="N500" s="576"/>
      <c r="O500" s="681"/>
      <c r="P500" s="576"/>
    </row>
    <row r="501" spans="1:16" s="342" customFormat="1" ht="29.25" customHeight="1" x14ac:dyDescent="0.25">
      <c r="A501" s="536"/>
      <c r="B501" s="536"/>
      <c r="C501" s="722"/>
      <c r="D501" s="646" t="s">
        <v>1190</v>
      </c>
      <c r="E501" s="627">
        <v>100</v>
      </c>
      <c r="F501" s="582" t="s">
        <v>83</v>
      </c>
      <c r="G501" s="573">
        <v>2.4700000000000002</v>
      </c>
      <c r="H501" s="577">
        <v>1.67</v>
      </c>
      <c r="I501" s="572">
        <v>4048</v>
      </c>
      <c r="J501" s="577">
        <v>2012.6</v>
      </c>
      <c r="K501" s="577">
        <v>2035.4</v>
      </c>
      <c r="L501" s="680"/>
      <c r="M501" s="680"/>
      <c r="N501" s="576"/>
      <c r="O501" s="681"/>
      <c r="P501" s="576"/>
    </row>
    <row r="502" spans="1:16" s="342" customFormat="1" ht="29.25" customHeight="1" x14ac:dyDescent="0.25">
      <c r="A502" s="536"/>
      <c r="B502" s="536"/>
      <c r="C502" s="722"/>
      <c r="D502" s="646" t="s">
        <v>1191</v>
      </c>
      <c r="E502" s="627">
        <v>100</v>
      </c>
      <c r="F502" s="582" t="s">
        <v>83</v>
      </c>
      <c r="G502" s="573">
        <v>1.19</v>
      </c>
      <c r="H502" s="577">
        <v>0.98</v>
      </c>
      <c r="I502" s="572">
        <v>2505.08</v>
      </c>
      <c r="J502" s="577">
        <v>1086.57</v>
      </c>
      <c r="K502" s="577">
        <v>1418.51</v>
      </c>
      <c r="L502" s="680"/>
      <c r="M502" s="680"/>
      <c r="N502" s="576"/>
      <c r="O502" s="681"/>
      <c r="P502" s="576"/>
    </row>
    <row r="503" spans="1:16" s="342" customFormat="1" ht="30.75" customHeight="1" x14ac:dyDescent="0.25">
      <c r="A503" s="536"/>
      <c r="B503" s="536"/>
      <c r="C503" s="722"/>
      <c r="D503" s="646" t="s">
        <v>1195</v>
      </c>
      <c r="E503" s="627">
        <v>100</v>
      </c>
      <c r="F503" s="571" t="s">
        <v>62</v>
      </c>
      <c r="G503" s="577">
        <v>9.8000000000000007</v>
      </c>
      <c r="H503" s="577">
        <v>46.66</v>
      </c>
      <c r="I503" s="572">
        <v>22748</v>
      </c>
      <c r="J503" s="577">
        <v>17961.400000000001</v>
      </c>
      <c r="K503" s="577">
        <v>4786.6000000000004</v>
      </c>
      <c r="L503" s="680"/>
      <c r="M503" s="680"/>
      <c r="N503" s="576"/>
      <c r="O503" s="681"/>
      <c r="P503" s="576"/>
    </row>
    <row r="504" spans="1:16" s="342" customFormat="1" ht="30.75" customHeight="1" x14ac:dyDescent="0.25">
      <c r="A504" s="536"/>
      <c r="B504" s="536"/>
      <c r="C504" s="722"/>
      <c r="D504" s="646" t="s">
        <v>1196</v>
      </c>
      <c r="E504" s="627">
        <v>100</v>
      </c>
      <c r="F504" s="571" t="s">
        <v>62</v>
      </c>
      <c r="G504" s="577">
        <v>22.34</v>
      </c>
      <c r="H504" s="577">
        <v>1.33</v>
      </c>
      <c r="I504" s="572">
        <v>42346.7</v>
      </c>
      <c r="J504" s="577">
        <v>35119.5</v>
      </c>
      <c r="K504" s="577">
        <v>7227.2</v>
      </c>
      <c r="L504" s="680"/>
      <c r="M504" s="680"/>
      <c r="N504" s="576"/>
      <c r="O504" s="681"/>
      <c r="P504" s="576"/>
    </row>
    <row r="505" spans="1:16" s="342" customFormat="1" ht="45" customHeight="1" x14ac:dyDescent="0.25">
      <c r="A505" s="536"/>
      <c r="B505" s="536"/>
      <c r="C505" s="722"/>
      <c r="D505" s="646" t="s">
        <v>1197</v>
      </c>
      <c r="E505" s="627">
        <v>100</v>
      </c>
      <c r="F505" s="571" t="s">
        <v>62</v>
      </c>
      <c r="G505" s="577">
        <v>22.21</v>
      </c>
      <c r="H505" s="577">
        <v>0.77</v>
      </c>
      <c r="I505" s="572">
        <v>29139.9</v>
      </c>
      <c r="J505" s="577">
        <v>22468.799999999999</v>
      </c>
      <c r="K505" s="577">
        <v>6671.1</v>
      </c>
      <c r="L505" s="680"/>
      <c r="M505" s="680"/>
      <c r="N505" s="576"/>
      <c r="O505" s="681"/>
      <c r="P505" s="576"/>
    </row>
    <row r="506" spans="1:16" s="342" customFormat="1" ht="30.75" customHeight="1" x14ac:dyDescent="0.25">
      <c r="A506" s="536"/>
      <c r="B506" s="536"/>
      <c r="C506" s="722"/>
      <c r="D506" s="646" t="s">
        <v>1192</v>
      </c>
      <c r="E506" s="627">
        <v>100</v>
      </c>
      <c r="F506" s="571" t="s">
        <v>62</v>
      </c>
      <c r="G506" s="577">
        <v>0.48</v>
      </c>
      <c r="H506" s="577">
        <v>0.22</v>
      </c>
      <c r="I506" s="572">
        <v>9062.6</v>
      </c>
      <c r="J506" s="577">
        <v>7798.4</v>
      </c>
      <c r="K506" s="577">
        <v>1264.2</v>
      </c>
      <c r="L506" s="680"/>
      <c r="M506" s="680"/>
      <c r="N506" s="576"/>
      <c r="O506" s="681"/>
      <c r="P506" s="576"/>
    </row>
    <row r="507" spans="1:16" s="342" customFormat="1" ht="28.5" customHeight="1" x14ac:dyDescent="0.25">
      <c r="A507" s="536"/>
      <c r="B507" s="536"/>
      <c r="C507" s="722"/>
      <c r="D507" s="646" t="s">
        <v>1193</v>
      </c>
      <c r="E507" s="627">
        <v>100</v>
      </c>
      <c r="F507" s="571" t="s">
        <v>62</v>
      </c>
      <c r="G507" s="577">
        <v>3.47</v>
      </c>
      <c r="H507" s="577">
        <v>0.3</v>
      </c>
      <c r="I507" s="572">
        <v>16565.599999999999</v>
      </c>
      <c r="J507" s="577">
        <v>13777.9</v>
      </c>
      <c r="K507" s="577">
        <v>2787.7</v>
      </c>
      <c r="L507" s="680"/>
      <c r="M507" s="680"/>
      <c r="N507" s="576"/>
      <c r="O507" s="681"/>
      <c r="P507" s="576"/>
    </row>
    <row r="508" spans="1:16" s="342" customFormat="1" ht="28.5" customHeight="1" x14ac:dyDescent="0.25">
      <c r="A508" s="536"/>
      <c r="B508" s="536"/>
      <c r="C508" s="722"/>
      <c r="D508" s="646" t="s">
        <v>1194</v>
      </c>
      <c r="E508" s="627">
        <v>100</v>
      </c>
      <c r="F508" s="571" t="s">
        <v>62</v>
      </c>
      <c r="G508" s="577">
        <v>3.34</v>
      </c>
      <c r="H508" s="577">
        <v>0.38</v>
      </c>
      <c r="I508" s="572">
        <v>18199.900000000001</v>
      </c>
      <c r="J508" s="577">
        <v>15230.6</v>
      </c>
      <c r="K508" s="577">
        <v>2969.3</v>
      </c>
      <c r="L508" s="680"/>
      <c r="M508" s="680"/>
      <c r="N508" s="576"/>
      <c r="O508" s="681"/>
      <c r="P508" s="576"/>
    </row>
    <row r="509" spans="1:16" s="342" customFormat="1" ht="44.25" customHeight="1" x14ac:dyDescent="0.25">
      <c r="A509" s="536"/>
      <c r="B509" s="536"/>
      <c r="C509" s="722"/>
      <c r="D509" s="646" t="s">
        <v>1198</v>
      </c>
      <c r="E509" s="627">
        <v>100</v>
      </c>
      <c r="F509" s="571" t="s">
        <v>62</v>
      </c>
      <c r="G509" s="577">
        <v>8.5500000000000007</v>
      </c>
      <c r="H509" s="577">
        <v>0.36</v>
      </c>
      <c r="I509" s="572">
        <v>25974.799999999999</v>
      </c>
      <c r="J509" s="577">
        <v>21423</v>
      </c>
      <c r="K509" s="577">
        <v>4551.8</v>
      </c>
      <c r="L509" s="680"/>
      <c r="M509" s="680"/>
      <c r="N509" s="576"/>
      <c r="O509" s="681"/>
      <c r="P509" s="576"/>
    </row>
    <row r="510" spans="1:16" s="342" customFormat="1" ht="28.5" customHeight="1" x14ac:dyDescent="0.25">
      <c r="A510" s="536"/>
      <c r="B510" s="536"/>
      <c r="C510" s="722"/>
      <c r="D510" s="646" t="s">
        <v>1199</v>
      </c>
      <c r="E510" s="627">
        <v>100</v>
      </c>
      <c r="F510" s="571" t="s">
        <v>62</v>
      </c>
      <c r="G510" s="577">
        <v>3.21</v>
      </c>
      <c r="H510" s="577">
        <v>30.43</v>
      </c>
      <c r="I510" s="572">
        <v>16096.699999999999</v>
      </c>
      <c r="J510" s="577">
        <v>13454.8</v>
      </c>
      <c r="K510" s="577">
        <v>2641.9</v>
      </c>
      <c r="L510" s="680"/>
      <c r="M510" s="680"/>
      <c r="N510" s="576"/>
      <c r="O510" s="681"/>
      <c r="P510" s="576"/>
    </row>
    <row r="511" spans="1:16" s="342" customFormat="1" ht="30" customHeight="1" x14ac:dyDescent="0.25">
      <c r="A511" s="536"/>
      <c r="B511" s="536"/>
      <c r="C511" s="722"/>
      <c r="D511" s="646" t="s">
        <v>1200</v>
      </c>
      <c r="E511" s="627">
        <v>100</v>
      </c>
      <c r="F511" s="571" t="s">
        <v>62</v>
      </c>
      <c r="G511" s="577">
        <v>2.2999999999999998</v>
      </c>
      <c r="H511" s="577">
        <v>19.55</v>
      </c>
      <c r="I511" s="572">
        <v>13790</v>
      </c>
      <c r="J511" s="577">
        <v>12035.6</v>
      </c>
      <c r="K511" s="577">
        <v>1754.4</v>
      </c>
      <c r="L511" s="680"/>
      <c r="M511" s="680"/>
      <c r="N511" s="576"/>
      <c r="O511" s="681"/>
      <c r="P511" s="576"/>
    </row>
    <row r="512" spans="1:16" s="342" customFormat="1" ht="31.5" customHeight="1" x14ac:dyDescent="0.25">
      <c r="A512" s="536"/>
      <c r="B512" s="536"/>
      <c r="C512" s="722"/>
      <c r="D512" s="646" t="s">
        <v>1203</v>
      </c>
      <c r="E512" s="627">
        <v>100</v>
      </c>
      <c r="F512" s="571" t="s">
        <v>306</v>
      </c>
      <c r="G512" s="627" t="s">
        <v>40</v>
      </c>
      <c r="H512" s="627" t="s">
        <v>40</v>
      </c>
      <c r="I512" s="572">
        <v>9278.6</v>
      </c>
      <c r="J512" s="577">
        <v>0</v>
      </c>
      <c r="K512" s="577">
        <v>9278.6</v>
      </c>
      <c r="L512" s="680"/>
      <c r="M512" s="680"/>
      <c r="N512" s="576"/>
      <c r="O512" s="681"/>
      <c r="P512" s="576"/>
    </row>
    <row r="513" spans="1:16" s="342" customFormat="1" ht="28.5" customHeight="1" x14ac:dyDescent="0.25">
      <c r="A513" s="536"/>
      <c r="B513" s="536"/>
      <c r="C513" s="722"/>
      <c r="D513" s="646" t="s">
        <v>1204</v>
      </c>
      <c r="E513" s="627">
        <v>100</v>
      </c>
      <c r="F513" s="571" t="s">
        <v>306</v>
      </c>
      <c r="G513" s="627" t="s">
        <v>40</v>
      </c>
      <c r="H513" s="627" t="s">
        <v>40</v>
      </c>
      <c r="I513" s="572">
        <v>3976.8</v>
      </c>
      <c r="J513" s="577">
        <v>220.4</v>
      </c>
      <c r="K513" s="577">
        <v>3756.4</v>
      </c>
      <c r="L513" s="680"/>
      <c r="M513" s="680"/>
      <c r="N513" s="576"/>
      <c r="O513" s="681"/>
      <c r="P513" s="576"/>
    </row>
    <row r="514" spans="1:16" s="342" customFormat="1" ht="29.25" customHeight="1" x14ac:dyDescent="0.25">
      <c r="A514" s="536"/>
      <c r="B514" s="536"/>
      <c r="C514" s="722"/>
      <c r="D514" s="646" t="s">
        <v>1205</v>
      </c>
      <c r="E514" s="627">
        <v>100</v>
      </c>
      <c r="F514" s="557" t="s">
        <v>801</v>
      </c>
      <c r="G514" s="627">
        <v>100</v>
      </c>
      <c r="H514" s="627">
        <v>100</v>
      </c>
      <c r="I514" s="572">
        <v>0</v>
      </c>
      <c r="J514" s="577">
        <v>0</v>
      </c>
      <c r="K514" s="673">
        <v>0</v>
      </c>
      <c r="L514" s="680"/>
      <c r="M514" s="680"/>
      <c r="N514" s="576"/>
      <c r="O514" s="681"/>
      <c r="P514" s="576"/>
    </row>
    <row r="515" spans="1:16" s="342" customFormat="1" ht="27.75" customHeight="1" x14ac:dyDescent="0.25">
      <c r="A515" s="536"/>
      <c r="B515" s="536"/>
      <c r="C515" s="722"/>
      <c r="D515" s="646" t="s">
        <v>1206</v>
      </c>
      <c r="E515" s="627">
        <v>100</v>
      </c>
      <c r="F515" s="557" t="s">
        <v>403</v>
      </c>
      <c r="G515" s="627">
        <v>100</v>
      </c>
      <c r="H515" s="627">
        <v>100</v>
      </c>
      <c r="I515" s="572">
        <v>0</v>
      </c>
      <c r="J515" s="577">
        <v>0</v>
      </c>
      <c r="K515" s="577">
        <v>0</v>
      </c>
      <c r="L515" s="680"/>
      <c r="M515" s="680"/>
      <c r="N515" s="576"/>
      <c r="O515" s="681"/>
      <c r="P515" s="576"/>
    </row>
    <row r="516" spans="1:16" s="67" customFormat="1" ht="30.75" customHeight="1" x14ac:dyDescent="0.25">
      <c r="A516" s="536"/>
      <c r="B516" s="536"/>
      <c r="C516" s="722"/>
      <c r="D516" s="646" t="s">
        <v>1207</v>
      </c>
      <c r="E516" s="627">
        <v>100</v>
      </c>
      <c r="F516" s="571" t="s">
        <v>1209</v>
      </c>
      <c r="G516" s="627">
        <v>50</v>
      </c>
      <c r="H516" s="627">
        <v>50</v>
      </c>
      <c r="I516" s="572">
        <v>0</v>
      </c>
      <c r="J516" s="577">
        <v>0</v>
      </c>
      <c r="K516" s="577">
        <v>0</v>
      </c>
      <c r="L516" s="680"/>
      <c r="M516" s="680"/>
      <c r="N516" s="576"/>
      <c r="O516" s="681"/>
      <c r="P516" s="576"/>
    </row>
    <row r="517" spans="1:16" s="67" customFormat="1" ht="15.75" customHeight="1" x14ac:dyDescent="0.25">
      <c r="A517" s="536"/>
      <c r="B517" s="536"/>
      <c r="C517" s="722"/>
      <c r="D517" s="646" t="s">
        <v>1208</v>
      </c>
      <c r="E517" s="627">
        <v>100</v>
      </c>
      <c r="F517" s="571" t="s">
        <v>1209</v>
      </c>
      <c r="G517" s="627">
        <v>50</v>
      </c>
      <c r="H517" s="627">
        <v>50</v>
      </c>
      <c r="I517" s="572">
        <v>0</v>
      </c>
      <c r="J517" s="673">
        <v>0</v>
      </c>
      <c r="K517" s="673">
        <v>0</v>
      </c>
      <c r="L517" s="680"/>
      <c r="M517" s="680"/>
      <c r="N517" s="576"/>
      <c r="O517" s="681"/>
      <c r="P517" s="576"/>
    </row>
    <row r="518" spans="1:16" s="342" customFormat="1" ht="29.25" customHeight="1" x14ac:dyDescent="0.25">
      <c r="A518" s="536"/>
      <c r="B518" s="536"/>
      <c r="C518" s="722" t="s">
        <v>1303</v>
      </c>
      <c r="D518" s="646" t="s">
        <v>1304</v>
      </c>
      <c r="E518" s="31">
        <v>100</v>
      </c>
      <c r="F518" s="571" t="s">
        <v>92</v>
      </c>
      <c r="G518" s="627" t="s">
        <v>40</v>
      </c>
      <c r="H518" s="627" t="s">
        <v>40</v>
      </c>
      <c r="I518" s="572">
        <v>4445.2</v>
      </c>
      <c r="J518" s="673">
        <v>0</v>
      </c>
      <c r="K518" s="673">
        <v>4445.2</v>
      </c>
      <c r="L518" s="680"/>
      <c r="M518" s="680"/>
      <c r="N518" s="576"/>
      <c r="O518" s="681"/>
      <c r="P518" s="576"/>
    </row>
    <row r="519" spans="1:16" s="342" customFormat="1" ht="17.25" customHeight="1" x14ac:dyDescent="0.25">
      <c r="A519" s="536"/>
      <c r="B519" s="536"/>
      <c r="C519" s="722"/>
      <c r="D519" s="646" t="s">
        <v>248</v>
      </c>
      <c r="E519" s="31">
        <v>100</v>
      </c>
      <c r="F519" s="571" t="s">
        <v>92</v>
      </c>
      <c r="G519" s="627" t="s">
        <v>40</v>
      </c>
      <c r="H519" s="627" t="s">
        <v>40</v>
      </c>
      <c r="I519" s="572">
        <v>14695.599999999999</v>
      </c>
      <c r="J519" s="673">
        <v>3012.7</v>
      </c>
      <c r="K519" s="673">
        <v>11682.9</v>
      </c>
      <c r="L519" s="680"/>
      <c r="M519" s="680"/>
      <c r="N519" s="576"/>
      <c r="O519" s="681"/>
      <c r="P519" s="576"/>
    </row>
    <row r="520" spans="1:16" s="342" customFormat="1" ht="18.75" customHeight="1" x14ac:dyDescent="0.25">
      <c r="A520" s="536"/>
      <c r="B520" s="536"/>
      <c r="C520" s="722"/>
      <c r="D520" s="646" t="s">
        <v>1305</v>
      </c>
      <c r="E520" s="31">
        <v>100</v>
      </c>
      <c r="F520" s="571" t="s">
        <v>92</v>
      </c>
      <c r="G520" s="627" t="s">
        <v>40</v>
      </c>
      <c r="H520" s="627" t="s">
        <v>40</v>
      </c>
      <c r="I520" s="572">
        <v>17182.099999999999</v>
      </c>
      <c r="J520" s="673">
        <v>2439</v>
      </c>
      <c r="K520" s="673">
        <v>14743.1</v>
      </c>
      <c r="L520" s="680"/>
      <c r="M520" s="680"/>
      <c r="N520" s="576"/>
      <c r="O520" s="681"/>
      <c r="P520" s="576"/>
    </row>
    <row r="521" spans="1:16" s="342" customFormat="1" ht="30.75" customHeight="1" x14ac:dyDescent="0.25">
      <c r="A521" s="536"/>
      <c r="B521" s="536"/>
      <c r="C521" s="722"/>
      <c r="D521" s="556" t="s">
        <v>1306</v>
      </c>
      <c r="E521" s="31">
        <v>100</v>
      </c>
      <c r="F521" s="571" t="s">
        <v>92</v>
      </c>
      <c r="G521" s="627" t="s">
        <v>40</v>
      </c>
      <c r="H521" s="627" t="s">
        <v>40</v>
      </c>
      <c r="I521" s="572">
        <v>2554.1999999999998</v>
      </c>
      <c r="J521" s="673">
        <v>0</v>
      </c>
      <c r="K521" s="673">
        <v>2554.1999999999998</v>
      </c>
      <c r="L521" s="680"/>
      <c r="M521" s="680"/>
      <c r="N521" s="576"/>
      <c r="O521" s="681"/>
      <c r="P521" s="576"/>
    </row>
    <row r="522" spans="1:16" s="342" customFormat="1" ht="28.5" customHeight="1" x14ac:dyDescent="0.25">
      <c r="A522" s="536"/>
      <c r="B522" s="536"/>
      <c r="C522" s="722"/>
      <c r="D522" s="646" t="s">
        <v>1307</v>
      </c>
      <c r="E522" s="31">
        <v>100</v>
      </c>
      <c r="F522" s="571" t="s">
        <v>92</v>
      </c>
      <c r="G522" s="627" t="s">
        <v>40</v>
      </c>
      <c r="H522" s="627" t="s">
        <v>40</v>
      </c>
      <c r="I522" s="572">
        <v>3043.1</v>
      </c>
      <c r="J522" s="673">
        <v>0</v>
      </c>
      <c r="K522" s="673">
        <v>3043.1</v>
      </c>
      <c r="L522" s="680"/>
      <c r="M522" s="680"/>
      <c r="N522" s="576"/>
      <c r="O522" s="681"/>
      <c r="P522" s="576"/>
    </row>
    <row r="523" spans="1:16" s="342" customFormat="1" ht="16.5" customHeight="1" x14ac:dyDescent="0.25">
      <c r="A523" s="536"/>
      <c r="B523" s="536"/>
      <c r="C523" s="722"/>
      <c r="D523" s="646" t="s">
        <v>1308</v>
      </c>
      <c r="E523" s="31">
        <v>100</v>
      </c>
      <c r="F523" s="571" t="s">
        <v>83</v>
      </c>
      <c r="G523" s="627">
        <v>13.15</v>
      </c>
      <c r="H523" s="627">
        <v>100</v>
      </c>
      <c r="I523" s="572">
        <v>11844.1</v>
      </c>
      <c r="J523" s="673">
        <v>6326.6</v>
      </c>
      <c r="K523" s="673">
        <v>5517.5</v>
      </c>
      <c r="L523" s="680"/>
      <c r="M523" s="680"/>
      <c r="N523" s="576"/>
      <c r="O523" s="681"/>
      <c r="P523" s="576"/>
    </row>
    <row r="524" spans="1:16" s="342" customFormat="1" ht="15.75" customHeight="1" x14ac:dyDescent="0.25">
      <c r="A524" s="536"/>
      <c r="B524" s="536"/>
      <c r="C524" s="722"/>
      <c r="D524" s="646" t="s">
        <v>240</v>
      </c>
      <c r="E524" s="31">
        <v>100</v>
      </c>
      <c r="F524" s="571" t="s">
        <v>83</v>
      </c>
      <c r="G524" s="627">
        <v>12.55</v>
      </c>
      <c r="H524" s="627">
        <v>100</v>
      </c>
      <c r="I524" s="572">
        <v>12407.6</v>
      </c>
      <c r="J524" s="673">
        <v>6558.1</v>
      </c>
      <c r="K524" s="673">
        <v>5849.5</v>
      </c>
      <c r="L524" s="680"/>
      <c r="M524" s="680"/>
      <c r="N524" s="576"/>
      <c r="O524" s="681"/>
      <c r="P524" s="576"/>
    </row>
    <row r="525" spans="1:16" s="342" customFormat="1" ht="30" customHeight="1" x14ac:dyDescent="0.25">
      <c r="A525" s="536"/>
      <c r="B525" s="536"/>
      <c r="C525" s="722"/>
      <c r="D525" s="646" t="s">
        <v>1309</v>
      </c>
      <c r="E525" s="31">
        <v>100</v>
      </c>
      <c r="F525" s="571" t="s">
        <v>83</v>
      </c>
      <c r="G525" s="627">
        <v>4.58</v>
      </c>
      <c r="H525" s="627">
        <v>100</v>
      </c>
      <c r="I525" s="572">
        <v>6690.9</v>
      </c>
      <c r="J525" s="673">
        <v>2651.5</v>
      </c>
      <c r="K525" s="673">
        <v>4039.4</v>
      </c>
      <c r="L525" s="680"/>
      <c r="M525" s="680"/>
      <c r="N525" s="576"/>
      <c r="O525" s="681"/>
      <c r="P525" s="576"/>
    </row>
    <row r="526" spans="1:16" s="342" customFormat="1" ht="33.75" customHeight="1" x14ac:dyDescent="0.25">
      <c r="A526" s="536"/>
      <c r="B526" s="536"/>
      <c r="C526" s="722"/>
      <c r="D526" s="646" t="s">
        <v>1319</v>
      </c>
      <c r="E526" s="31">
        <v>100</v>
      </c>
      <c r="F526" s="571" t="s">
        <v>62</v>
      </c>
      <c r="G526" s="627">
        <v>3.23</v>
      </c>
      <c r="H526" s="627">
        <v>100</v>
      </c>
      <c r="I526" s="572">
        <v>11214.900000000001</v>
      </c>
      <c r="J526" s="673">
        <v>9099.6</v>
      </c>
      <c r="K526" s="673">
        <v>2115.3000000000002</v>
      </c>
      <c r="L526" s="680"/>
      <c r="M526" s="680"/>
      <c r="N526" s="576"/>
      <c r="O526" s="681"/>
      <c r="P526" s="576"/>
    </row>
    <row r="527" spans="1:16" s="342" customFormat="1" ht="29.25" customHeight="1" x14ac:dyDescent="0.25">
      <c r="A527" s="536"/>
      <c r="B527" s="536"/>
      <c r="C527" s="722"/>
      <c r="D527" s="646" t="s">
        <v>1758</v>
      </c>
      <c r="E527" s="31">
        <v>100</v>
      </c>
      <c r="F527" s="571" t="s">
        <v>62</v>
      </c>
      <c r="G527" s="627">
        <v>4.13</v>
      </c>
      <c r="H527" s="627">
        <v>100</v>
      </c>
      <c r="I527" s="572">
        <v>15563.5</v>
      </c>
      <c r="J527" s="673">
        <v>12952.8</v>
      </c>
      <c r="K527" s="673">
        <v>2610.6999999999998</v>
      </c>
      <c r="L527" s="680"/>
      <c r="M527" s="680"/>
      <c r="N527" s="576"/>
      <c r="O527" s="681"/>
      <c r="P527" s="576"/>
    </row>
    <row r="528" spans="1:16" s="342" customFormat="1" ht="28.5" customHeight="1" x14ac:dyDescent="0.25">
      <c r="A528" s="536"/>
      <c r="B528" s="536"/>
      <c r="C528" s="722"/>
      <c r="D528" s="646" t="s">
        <v>1759</v>
      </c>
      <c r="E528" s="31">
        <v>100</v>
      </c>
      <c r="F528" s="571" t="s">
        <v>62</v>
      </c>
      <c r="G528" s="627">
        <v>1.89</v>
      </c>
      <c r="H528" s="627">
        <v>100</v>
      </c>
      <c r="I528" s="572">
        <v>9114.9</v>
      </c>
      <c r="J528" s="673">
        <v>6365</v>
      </c>
      <c r="K528" s="673">
        <v>2749.9</v>
      </c>
      <c r="L528" s="680"/>
      <c r="M528" s="680"/>
      <c r="N528" s="576"/>
      <c r="O528" s="681"/>
      <c r="P528" s="576"/>
    </row>
    <row r="529" spans="1:16" s="342" customFormat="1" ht="32.25" customHeight="1" x14ac:dyDescent="0.25">
      <c r="A529" s="536"/>
      <c r="B529" s="536"/>
      <c r="C529" s="722"/>
      <c r="D529" s="646" t="s">
        <v>1760</v>
      </c>
      <c r="E529" s="31">
        <v>100</v>
      </c>
      <c r="F529" s="571" t="s">
        <v>62</v>
      </c>
      <c r="G529" s="627">
        <v>1.89</v>
      </c>
      <c r="H529" s="627">
        <v>100</v>
      </c>
      <c r="I529" s="572">
        <v>7037.7</v>
      </c>
      <c r="J529" s="673">
        <v>5998.4</v>
      </c>
      <c r="K529" s="673">
        <v>1039.3</v>
      </c>
      <c r="L529" s="680"/>
      <c r="M529" s="680"/>
      <c r="N529" s="576"/>
      <c r="O529" s="681"/>
      <c r="P529" s="576"/>
    </row>
    <row r="530" spans="1:16" s="342" customFormat="1" ht="30.75" customHeight="1" x14ac:dyDescent="0.25">
      <c r="A530" s="536"/>
      <c r="B530" s="536"/>
      <c r="C530" s="722"/>
      <c r="D530" s="646" t="s">
        <v>1761</v>
      </c>
      <c r="E530" s="31">
        <v>100</v>
      </c>
      <c r="F530" s="571" t="s">
        <v>62</v>
      </c>
      <c r="G530" s="627">
        <v>2.42</v>
      </c>
      <c r="H530" s="627">
        <v>100</v>
      </c>
      <c r="I530" s="572">
        <v>9882.2999999999993</v>
      </c>
      <c r="J530" s="673">
        <v>7938.2</v>
      </c>
      <c r="K530" s="673">
        <v>1944.1</v>
      </c>
      <c r="L530" s="680"/>
      <c r="M530" s="680"/>
      <c r="N530" s="576"/>
      <c r="O530" s="681"/>
      <c r="P530" s="576"/>
    </row>
    <row r="531" spans="1:16" s="342" customFormat="1" ht="20.25" customHeight="1" x14ac:dyDescent="0.25">
      <c r="A531" s="536"/>
      <c r="B531" s="536"/>
      <c r="C531" s="722"/>
      <c r="D531" s="646" t="s">
        <v>1496</v>
      </c>
      <c r="E531" s="31">
        <v>100</v>
      </c>
      <c r="F531" s="571" t="s">
        <v>62</v>
      </c>
      <c r="G531" s="627" t="s">
        <v>40</v>
      </c>
      <c r="H531" s="627" t="s">
        <v>40</v>
      </c>
      <c r="I531" s="572">
        <v>6290.4</v>
      </c>
      <c r="J531" s="673">
        <v>5833.5</v>
      </c>
      <c r="K531" s="673">
        <v>456.9</v>
      </c>
      <c r="L531" s="680"/>
      <c r="M531" s="680"/>
      <c r="N531" s="576"/>
      <c r="O531" s="681"/>
      <c r="P531" s="576"/>
    </row>
    <row r="532" spans="1:16" s="342" customFormat="1" ht="30.75" customHeight="1" x14ac:dyDescent="0.25">
      <c r="A532" s="536"/>
      <c r="B532" s="536"/>
      <c r="C532" s="722"/>
      <c r="D532" s="556" t="s">
        <v>1762</v>
      </c>
      <c r="E532" s="31">
        <v>100</v>
      </c>
      <c r="F532" s="571" t="s">
        <v>62</v>
      </c>
      <c r="G532" s="627">
        <v>6.46</v>
      </c>
      <c r="H532" s="627">
        <v>100</v>
      </c>
      <c r="I532" s="572">
        <v>14621.199999999999</v>
      </c>
      <c r="J532" s="673">
        <v>12485.3</v>
      </c>
      <c r="K532" s="673">
        <v>2135.9</v>
      </c>
      <c r="L532" s="680"/>
      <c r="M532" s="680"/>
      <c r="N532" s="576"/>
      <c r="O532" s="681"/>
      <c r="P532" s="576"/>
    </row>
    <row r="533" spans="1:16" s="342" customFormat="1" ht="30" customHeight="1" x14ac:dyDescent="0.25">
      <c r="A533" s="536"/>
      <c r="B533" s="536"/>
      <c r="C533" s="722"/>
      <c r="D533" s="646" t="s">
        <v>1325</v>
      </c>
      <c r="E533" s="31">
        <v>100</v>
      </c>
      <c r="F533" s="571" t="s">
        <v>62</v>
      </c>
      <c r="G533" s="627">
        <v>7.27</v>
      </c>
      <c r="H533" s="627" t="s">
        <v>40</v>
      </c>
      <c r="I533" s="572">
        <v>19766.800000000003</v>
      </c>
      <c r="J533" s="673">
        <v>15279.7</v>
      </c>
      <c r="K533" s="673">
        <v>4487.1000000000004</v>
      </c>
      <c r="L533" s="680"/>
      <c r="M533" s="680"/>
      <c r="N533" s="576"/>
      <c r="O533" s="681"/>
      <c r="P533" s="576"/>
    </row>
    <row r="534" spans="1:16" s="342" customFormat="1" ht="30" customHeight="1" x14ac:dyDescent="0.25">
      <c r="A534" s="536"/>
      <c r="B534" s="536"/>
      <c r="C534" s="722"/>
      <c r="D534" s="646" t="s">
        <v>1423</v>
      </c>
      <c r="E534" s="31">
        <v>100</v>
      </c>
      <c r="F534" s="571" t="s">
        <v>92</v>
      </c>
      <c r="G534" s="627" t="s">
        <v>40</v>
      </c>
      <c r="H534" s="627" t="s">
        <v>40</v>
      </c>
      <c r="I534" s="572">
        <v>2712.6</v>
      </c>
      <c r="J534" s="673">
        <v>296.89999999999998</v>
      </c>
      <c r="K534" s="673">
        <v>2415.6999999999998</v>
      </c>
      <c r="L534" s="680"/>
      <c r="M534" s="680"/>
      <c r="N534" s="576"/>
      <c r="O534" s="681"/>
      <c r="P534" s="576"/>
    </row>
    <row r="535" spans="1:16" s="342" customFormat="1" ht="29.25" customHeight="1" x14ac:dyDescent="0.25">
      <c r="A535" s="536"/>
      <c r="B535" s="536"/>
      <c r="C535" s="722"/>
      <c r="D535" s="646" t="s">
        <v>1763</v>
      </c>
      <c r="E535" s="31">
        <v>100</v>
      </c>
      <c r="F535" s="571" t="s">
        <v>62</v>
      </c>
      <c r="G535" s="627">
        <v>30.61</v>
      </c>
      <c r="H535" s="627">
        <v>100</v>
      </c>
      <c r="I535" s="572">
        <v>47021.399999999994</v>
      </c>
      <c r="J535" s="673">
        <v>34889.699999999997</v>
      </c>
      <c r="K535" s="673">
        <v>12131.7</v>
      </c>
      <c r="L535" s="680"/>
      <c r="M535" s="680"/>
      <c r="N535" s="576"/>
      <c r="O535" s="681"/>
      <c r="P535" s="576"/>
    </row>
    <row r="536" spans="1:16" s="342" customFormat="1" ht="21" customHeight="1" x14ac:dyDescent="0.25">
      <c r="A536" s="536"/>
      <c r="B536" s="536"/>
      <c r="C536" s="722"/>
      <c r="D536" s="646" t="s">
        <v>1764</v>
      </c>
      <c r="E536" s="31">
        <v>100</v>
      </c>
      <c r="F536" s="571" t="s">
        <v>1740</v>
      </c>
      <c r="G536" s="627" t="s">
        <v>40</v>
      </c>
      <c r="H536" s="627">
        <v>87</v>
      </c>
      <c r="I536" s="572">
        <v>2000</v>
      </c>
      <c r="J536" s="673">
        <v>0</v>
      </c>
      <c r="K536" s="673">
        <v>2000</v>
      </c>
      <c r="L536" s="680"/>
      <c r="M536" s="680"/>
      <c r="N536" s="576"/>
      <c r="O536" s="681"/>
      <c r="P536" s="576"/>
    </row>
    <row r="537" spans="1:16" s="67" customFormat="1" ht="14.25" customHeight="1" x14ac:dyDescent="0.25">
      <c r="A537" s="536"/>
      <c r="B537" s="536"/>
      <c r="C537" s="722" t="s">
        <v>1216</v>
      </c>
      <c r="D537" s="646" t="s">
        <v>1225</v>
      </c>
      <c r="E537" s="31">
        <v>100</v>
      </c>
      <c r="F537" s="582" t="s">
        <v>83</v>
      </c>
      <c r="G537" s="627">
        <v>0.11437908496732026</v>
      </c>
      <c r="H537" s="627">
        <v>0.13712517023186871</v>
      </c>
      <c r="I537" s="572">
        <v>11809.18</v>
      </c>
      <c r="J537" s="673">
        <v>5711.66</v>
      </c>
      <c r="K537" s="673">
        <v>6097.52</v>
      </c>
      <c r="L537" s="680"/>
      <c r="M537" s="680"/>
      <c r="N537" s="576"/>
      <c r="O537" s="681"/>
      <c r="P537" s="576"/>
    </row>
    <row r="538" spans="1:16" s="342" customFormat="1" ht="15" customHeight="1" x14ac:dyDescent="0.25">
      <c r="A538" s="536"/>
      <c r="B538" s="536"/>
      <c r="C538" s="722"/>
      <c r="D538" s="646" t="s">
        <v>1217</v>
      </c>
      <c r="E538" s="31">
        <v>100</v>
      </c>
      <c r="F538" s="582" t="s">
        <v>83</v>
      </c>
      <c r="G538" s="627">
        <v>4.3300653594771241E-2</v>
      </c>
      <c r="H538" s="627">
        <v>6.0902209143537833E-2</v>
      </c>
      <c r="I538" s="572">
        <v>5251.73</v>
      </c>
      <c r="J538" s="673">
        <v>2296.9699999999998</v>
      </c>
      <c r="K538" s="673">
        <v>2954.7599999999998</v>
      </c>
      <c r="L538" s="680"/>
      <c r="M538" s="680"/>
      <c r="N538" s="576"/>
      <c r="O538" s="681"/>
      <c r="P538" s="576"/>
    </row>
    <row r="539" spans="1:16" s="342" customFormat="1" ht="15.75" customHeight="1" x14ac:dyDescent="0.25">
      <c r="A539" s="536"/>
      <c r="B539" s="536">
        <v>8.3000000000000007</v>
      </c>
      <c r="C539" s="722"/>
      <c r="D539" s="646" t="s">
        <v>1218</v>
      </c>
      <c r="E539" s="31">
        <v>100</v>
      </c>
      <c r="F539" s="582" t="s">
        <v>83</v>
      </c>
      <c r="G539" s="627">
        <v>9.0686274509803919E-2</v>
      </c>
      <c r="H539" s="627">
        <v>0.11405825800665165</v>
      </c>
      <c r="I539" s="572">
        <v>9824.74</v>
      </c>
      <c r="J539" s="673">
        <v>4238.3600000000006</v>
      </c>
      <c r="K539" s="673">
        <v>5586.3799999999992</v>
      </c>
      <c r="L539" s="680"/>
      <c r="M539" s="680"/>
      <c r="N539" s="576"/>
      <c r="O539" s="681"/>
      <c r="P539" s="576"/>
    </row>
    <row r="540" spans="1:16" s="342" customFormat="1" ht="16.5" customHeight="1" x14ac:dyDescent="0.25">
      <c r="A540" s="536"/>
      <c r="B540" s="536"/>
      <c r="C540" s="722"/>
      <c r="D540" s="646" t="s">
        <v>1219</v>
      </c>
      <c r="E540" s="31">
        <v>100</v>
      </c>
      <c r="F540" s="582" t="s">
        <v>83</v>
      </c>
      <c r="G540" s="627">
        <v>0.16748366013071894</v>
      </c>
      <c r="H540" s="627">
        <v>0.24094254869131274</v>
      </c>
      <c r="I540" s="572">
        <v>20925.04</v>
      </c>
      <c r="J540" s="673">
        <v>10034.16</v>
      </c>
      <c r="K540" s="673">
        <v>10890.880000000001</v>
      </c>
      <c r="L540" s="680"/>
      <c r="M540" s="680"/>
      <c r="N540" s="576"/>
      <c r="O540" s="681"/>
      <c r="P540" s="576"/>
    </row>
    <row r="541" spans="1:16" s="342" customFormat="1" ht="15.75" customHeight="1" x14ac:dyDescent="0.25">
      <c r="A541" s="536"/>
      <c r="B541" s="536"/>
      <c r="C541" s="722"/>
      <c r="D541" s="646" t="s">
        <v>1220</v>
      </c>
      <c r="E541" s="31">
        <v>100</v>
      </c>
      <c r="F541" s="582" t="s">
        <v>83</v>
      </c>
      <c r="G541" s="627">
        <v>6.2091503267973858E-2</v>
      </c>
      <c r="H541" s="627">
        <v>9.2040983046323993E-2</v>
      </c>
      <c r="I541" s="572">
        <v>7930.6</v>
      </c>
      <c r="J541" s="673">
        <v>3430.27</v>
      </c>
      <c r="K541" s="673">
        <v>4500.33</v>
      </c>
      <c r="L541" s="680"/>
      <c r="M541" s="680"/>
      <c r="N541" s="576"/>
      <c r="O541" s="681"/>
      <c r="P541" s="576"/>
    </row>
    <row r="542" spans="1:16" s="342" customFormat="1" ht="28.5" customHeight="1" x14ac:dyDescent="0.25">
      <c r="A542" s="536"/>
      <c r="B542" s="536"/>
      <c r="C542" s="722"/>
      <c r="D542" s="646" t="s">
        <v>1221</v>
      </c>
      <c r="E542" s="31">
        <v>100</v>
      </c>
      <c r="F542" s="582" t="s">
        <v>83</v>
      </c>
      <c r="G542" s="627">
        <v>1.3071895424836602E-2</v>
      </c>
      <c r="H542" s="627">
        <v>3.2816682420912215E-2</v>
      </c>
      <c r="I542" s="572">
        <v>2835.54</v>
      </c>
      <c r="J542" s="673">
        <v>1005.61</v>
      </c>
      <c r="K542" s="673">
        <v>1829.9299999999998</v>
      </c>
      <c r="L542" s="680"/>
      <c r="M542" s="680"/>
      <c r="N542" s="576"/>
      <c r="O542" s="681"/>
      <c r="P542" s="576"/>
    </row>
    <row r="543" spans="1:16" s="342" customFormat="1" ht="15" customHeight="1" x14ac:dyDescent="0.25">
      <c r="A543" s="536"/>
      <c r="B543" s="536"/>
      <c r="C543" s="722"/>
      <c r="D543" s="646" t="s">
        <v>1222</v>
      </c>
      <c r="E543" s="31">
        <v>100</v>
      </c>
      <c r="F543" s="582" t="s">
        <v>83</v>
      </c>
      <c r="G543" s="627">
        <v>1.2254901960784314E-2</v>
      </c>
      <c r="H543" s="627">
        <v>2.0388419257902968E-2</v>
      </c>
      <c r="I543" s="572">
        <v>1754.01</v>
      </c>
      <c r="J543" s="673">
        <v>1038.25</v>
      </c>
      <c r="K543" s="673">
        <v>715.76</v>
      </c>
      <c r="L543" s="680"/>
      <c r="M543" s="680"/>
      <c r="N543" s="576"/>
      <c r="O543" s="681"/>
      <c r="P543" s="576"/>
    </row>
    <row r="544" spans="1:16" s="342" customFormat="1" ht="16.5" customHeight="1" x14ac:dyDescent="0.25">
      <c r="A544" s="536"/>
      <c r="B544" s="536"/>
      <c r="C544" s="722"/>
      <c r="D544" s="646" t="s">
        <v>1223</v>
      </c>
      <c r="E544" s="31">
        <v>100</v>
      </c>
      <c r="F544" s="582" t="s">
        <v>83</v>
      </c>
      <c r="G544" s="627">
        <v>0.24019607843137256</v>
      </c>
      <c r="H544" s="627">
        <v>0.30172572920148993</v>
      </c>
      <c r="I544" s="572">
        <v>26151.94</v>
      </c>
      <c r="J544" s="673">
        <v>11904.300000000001</v>
      </c>
      <c r="K544" s="673">
        <v>14247.639999999998</v>
      </c>
      <c r="L544" s="680"/>
      <c r="M544" s="680"/>
      <c r="N544" s="576"/>
      <c r="O544" s="681"/>
      <c r="P544" s="576"/>
    </row>
    <row r="545" spans="1:16" s="342" customFormat="1" ht="29.25" customHeight="1" x14ac:dyDescent="0.25">
      <c r="A545" s="536"/>
      <c r="B545" s="536"/>
      <c r="C545" s="722"/>
      <c r="D545" s="646" t="s">
        <v>1229</v>
      </c>
      <c r="E545" s="31">
        <v>100</v>
      </c>
      <c r="F545" s="582" t="s">
        <v>62</v>
      </c>
      <c r="G545" s="627">
        <v>0.20744680851063829</v>
      </c>
      <c r="H545" s="627">
        <v>0.20856227627564825</v>
      </c>
      <c r="I545" s="572">
        <v>56915.16</v>
      </c>
      <c r="J545" s="673">
        <v>48182.83</v>
      </c>
      <c r="K545" s="673">
        <v>8732.3300000000017</v>
      </c>
      <c r="L545" s="680"/>
      <c r="M545" s="680"/>
      <c r="N545" s="576"/>
      <c r="O545" s="681"/>
      <c r="P545" s="576"/>
    </row>
    <row r="546" spans="1:16" s="342" customFormat="1" ht="29.25" customHeight="1" x14ac:dyDescent="0.25">
      <c r="A546" s="536"/>
      <c r="B546" s="536"/>
      <c r="C546" s="722"/>
      <c r="D546" s="646" t="s">
        <v>1230</v>
      </c>
      <c r="E546" s="31">
        <v>100</v>
      </c>
      <c r="F546" s="582" t="s">
        <v>62</v>
      </c>
      <c r="G546" s="627">
        <v>0.17420212765957446</v>
      </c>
      <c r="H546" s="627">
        <v>0.16092050517957976</v>
      </c>
      <c r="I546" s="572">
        <v>43187.89</v>
      </c>
      <c r="J546" s="673">
        <v>35416.11</v>
      </c>
      <c r="K546" s="673">
        <v>7771.7799999999988</v>
      </c>
      <c r="L546" s="680"/>
      <c r="M546" s="680"/>
      <c r="N546" s="576"/>
      <c r="O546" s="681"/>
      <c r="P546" s="576"/>
    </row>
    <row r="547" spans="1:16" s="342" customFormat="1" ht="30" customHeight="1" x14ac:dyDescent="0.25">
      <c r="A547" s="536"/>
      <c r="B547" s="536"/>
      <c r="C547" s="722"/>
      <c r="D547" s="646" t="s">
        <v>1231</v>
      </c>
      <c r="E547" s="31">
        <v>100</v>
      </c>
      <c r="F547" s="582" t="s">
        <v>62</v>
      </c>
      <c r="G547" s="627">
        <v>7.9521276595744678E-2</v>
      </c>
      <c r="H547" s="627">
        <v>7.193375068462432E-2</v>
      </c>
      <c r="I547" s="572">
        <v>19378.759999999998</v>
      </c>
      <c r="J547" s="673">
        <v>16625.95</v>
      </c>
      <c r="K547" s="673">
        <v>2752.8099999999977</v>
      </c>
      <c r="L547" s="680"/>
      <c r="M547" s="680"/>
      <c r="N547" s="576"/>
      <c r="O547" s="681"/>
      <c r="P547" s="576"/>
    </row>
    <row r="548" spans="1:16" s="342" customFormat="1" ht="29.25" customHeight="1" x14ac:dyDescent="0.25">
      <c r="A548" s="536"/>
      <c r="B548" s="536"/>
      <c r="C548" s="722"/>
      <c r="D548" s="646" t="s">
        <v>1232</v>
      </c>
      <c r="E548" s="31">
        <v>100</v>
      </c>
      <c r="F548" s="582" t="s">
        <v>62</v>
      </c>
      <c r="G548" s="627">
        <v>0.16489361702127658</v>
      </c>
      <c r="H548" s="627">
        <v>0.14151416486444729</v>
      </c>
      <c r="I548" s="572">
        <v>63908.05</v>
      </c>
      <c r="J548" s="673">
        <v>53272.710000000006</v>
      </c>
      <c r="K548" s="673">
        <v>10635.339999999997</v>
      </c>
      <c r="L548" s="680"/>
      <c r="M548" s="680"/>
      <c r="N548" s="576"/>
      <c r="O548" s="681"/>
      <c r="P548" s="576"/>
    </row>
    <row r="549" spans="1:16" s="342" customFormat="1" ht="30" customHeight="1" x14ac:dyDescent="0.25">
      <c r="A549" s="536"/>
      <c r="B549" s="536"/>
      <c r="C549" s="722"/>
      <c r="D549" s="646" t="s">
        <v>1227</v>
      </c>
      <c r="E549" s="31">
        <v>100</v>
      </c>
      <c r="F549" s="582" t="s">
        <v>62</v>
      </c>
      <c r="G549" s="627">
        <v>3.0851063829787233E-2</v>
      </c>
      <c r="H549" s="627">
        <v>6.9700732077382158E-2</v>
      </c>
      <c r="I549" s="572">
        <v>19531.990000000002</v>
      </c>
      <c r="J549" s="673">
        <v>16314.17</v>
      </c>
      <c r="K549" s="673">
        <v>3217.8200000000015</v>
      </c>
      <c r="L549" s="680"/>
      <c r="M549" s="680"/>
      <c r="N549" s="576"/>
      <c r="O549" s="681"/>
      <c r="P549" s="576"/>
    </row>
    <row r="550" spans="1:16" s="342" customFormat="1" ht="29.25" customHeight="1" x14ac:dyDescent="0.25">
      <c r="A550" s="536"/>
      <c r="B550" s="536"/>
      <c r="C550" s="722"/>
      <c r="D550" s="646" t="s">
        <v>1226</v>
      </c>
      <c r="E550" s="31">
        <v>100</v>
      </c>
      <c r="F550" s="582" t="s">
        <v>62</v>
      </c>
      <c r="G550" s="678" t="s">
        <v>40</v>
      </c>
      <c r="H550" s="678" t="s">
        <v>40</v>
      </c>
      <c r="I550" s="572">
        <v>12988.12</v>
      </c>
      <c r="J550" s="673">
        <v>10601.52</v>
      </c>
      <c r="K550" s="673">
        <v>2386.6000000000004</v>
      </c>
      <c r="L550" s="680"/>
      <c r="M550" s="680"/>
      <c r="N550" s="576"/>
      <c r="O550" s="681"/>
      <c r="P550" s="576"/>
    </row>
    <row r="551" spans="1:16" s="342" customFormat="1" ht="29.25" customHeight="1" x14ac:dyDescent="0.25">
      <c r="A551" s="536"/>
      <c r="B551" s="536"/>
      <c r="C551" s="722"/>
      <c r="D551" s="646" t="s">
        <v>1228</v>
      </c>
      <c r="E551" s="31">
        <v>100</v>
      </c>
      <c r="F551" s="582" t="s">
        <v>62</v>
      </c>
      <c r="G551" s="678" t="s">
        <v>40</v>
      </c>
      <c r="H551" s="678" t="s">
        <v>40</v>
      </c>
      <c r="I551" s="572">
        <v>12131.96</v>
      </c>
      <c r="J551" s="673">
        <v>10026.27</v>
      </c>
      <c r="K551" s="673">
        <v>2105.6899999999987</v>
      </c>
      <c r="L551" s="680"/>
      <c r="M551" s="680"/>
      <c r="N551" s="576"/>
      <c r="O551" s="681"/>
      <c r="P551" s="576"/>
    </row>
    <row r="552" spans="1:16" s="342" customFormat="1" ht="30" customHeight="1" x14ac:dyDescent="0.25">
      <c r="A552" s="536"/>
      <c r="B552" s="536"/>
      <c r="C552" s="722"/>
      <c r="D552" s="646" t="s">
        <v>1235</v>
      </c>
      <c r="E552" s="31">
        <v>100</v>
      </c>
      <c r="F552" s="582" t="s">
        <v>62</v>
      </c>
      <c r="G552" s="678" t="s">
        <v>40</v>
      </c>
      <c r="H552" s="627">
        <v>5.1360296551517602E-2</v>
      </c>
      <c r="I552" s="572">
        <v>14097.29</v>
      </c>
      <c r="J552" s="673">
        <v>11586.7</v>
      </c>
      <c r="K552" s="673">
        <v>2510.59</v>
      </c>
      <c r="L552" s="680"/>
      <c r="M552" s="680"/>
      <c r="N552" s="576"/>
      <c r="O552" s="681"/>
      <c r="P552" s="576"/>
    </row>
    <row r="553" spans="1:16" s="342" customFormat="1" ht="29.25" customHeight="1" x14ac:dyDescent="0.25">
      <c r="A553" s="536"/>
      <c r="B553" s="536"/>
      <c r="C553" s="722"/>
      <c r="D553" s="646" t="s">
        <v>1236</v>
      </c>
      <c r="E553" s="31">
        <v>100</v>
      </c>
      <c r="F553" s="582" t="s">
        <v>62</v>
      </c>
      <c r="G553" s="627">
        <v>9.7297297297297303E-2</v>
      </c>
      <c r="H553" s="678" t="s">
        <v>40</v>
      </c>
      <c r="I553" s="572">
        <v>8838.9</v>
      </c>
      <c r="J553" s="673">
        <v>7734.9400000000005</v>
      </c>
      <c r="K553" s="673">
        <v>1103.9599999999991</v>
      </c>
      <c r="L553" s="680"/>
      <c r="M553" s="680"/>
      <c r="N553" s="576"/>
      <c r="O553" s="681"/>
      <c r="P553" s="576"/>
    </row>
    <row r="554" spans="1:16" s="342" customFormat="1" ht="29.25" customHeight="1" x14ac:dyDescent="0.25">
      <c r="A554" s="536"/>
      <c r="B554" s="536"/>
      <c r="C554" s="722"/>
      <c r="D554" s="646" t="s">
        <v>1237</v>
      </c>
      <c r="E554" s="31">
        <v>100</v>
      </c>
      <c r="F554" s="582" t="s">
        <v>62</v>
      </c>
      <c r="G554" s="627">
        <v>4.8936170212765959E-2</v>
      </c>
      <c r="H554" s="627">
        <v>8.0522431942687295E-2</v>
      </c>
      <c r="I554" s="572">
        <v>21434.35</v>
      </c>
      <c r="J554" s="673">
        <v>15963.92</v>
      </c>
      <c r="K554" s="673">
        <v>5470.4299999999985</v>
      </c>
      <c r="L554" s="680"/>
      <c r="M554" s="680"/>
      <c r="N554" s="576"/>
      <c r="O554" s="681"/>
      <c r="P554" s="576"/>
    </row>
    <row r="555" spans="1:16" s="342" customFormat="1" ht="43.5" customHeight="1" x14ac:dyDescent="0.25">
      <c r="A555" s="536"/>
      <c r="B555" s="536"/>
      <c r="C555" s="722"/>
      <c r="D555" s="646" t="s">
        <v>1233</v>
      </c>
      <c r="E555" s="31">
        <v>100</v>
      </c>
      <c r="F555" s="571" t="s">
        <v>62</v>
      </c>
      <c r="G555" s="678" t="s">
        <v>40</v>
      </c>
      <c r="H555" s="678" t="s">
        <v>40</v>
      </c>
      <c r="I555" s="572">
        <v>7737</v>
      </c>
      <c r="J555" s="673">
        <v>6508.77</v>
      </c>
      <c r="K555" s="673">
        <v>1228.2299999999996</v>
      </c>
      <c r="L555" s="680"/>
      <c r="M555" s="680"/>
      <c r="N555" s="576"/>
      <c r="O555" s="681"/>
      <c r="P555" s="576"/>
    </row>
    <row r="556" spans="1:16" s="342" customFormat="1" ht="30.75" customHeight="1" x14ac:dyDescent="0.25">
      <c r="A556" s="536"/>
      <c r="B556" s="536"/>
      <c r="C556" s="722"/>
      <c r="D556" s="646" t="s">
        <v>1234</v>
      </c>
      <c r="E556" s="31">
        <v>100</v>
      </c>
      <c r="F556" s="571" t="s">
        <v>62</v>
      </c>
      <c r="G556" s="678" t="s">
        <v>40</v>
      </c>
      <c r="H556" s="678" t="s">
        <v>40</v>
      </c>
      <c r="I556" s="572">
        <v>10476.52</v>
      </c>
      <c r="J556" s="673">
        <v>8856.64</v>
      </c>
      <c r="K556" s="673">
        <v>1619.880000000001</v>
      </c>
      <c r="L556" s="680"/>
      <c r="M556" s="680"/>
      <c r="N556" s="576"/>
      <c r="O556" s="681"/>
      <c r="P556" s="576"/>
    </row>
    <row r="557" spans="1:16" s="67" customFormat="1" ht="29.25" customHeight="1" x14ac:dyDescent="0.25">
      <c r="A557" s="536"/>
      <c r="B557" s="536"/>
      <c r="C557" s="722"/>
      <c r="D557" s="646" t="s">
        <v>1238</v>
      </c>
      <c r="E557" s="31">
        <v>100</v>
      </c>
      <c r="F557" s="571" t="s">
        <v>62</v>
      </c>
      <c r="G557" s="678" t="s">
        <v>40</v>
      </c>
      <c r="H557" s="678" t="s">
        <v>40</v>
      </c>
      <c r="I557" s="572">
        <v>7255.92</v>
      </c>
      <c r="J557" s="673">
        <v>5200.2999999999993</v>
      </c>
      <c r="K557" s="673">
        <v>2055.6200000000008</v>
      </c>
      <c r="L557" s="680"/>
      <c r="M557" s="680"/>
      <c r="N557" s="576"/>
      <c r="O557" s="681"/>
      <c r="P557" s="576"/>
    </row>
    <row r="558" spans="1:16" s="342" customFormat="1" ht="29.25" customHeight="1" x14ac:dyDescent="0.25">
      <c r="A558" s="536"/>
      <c r="B558" s="536"/>
      <c r="C558" s="722"/>
      <c r="D558" s="646" t="s">
        <v>1243</v>
      </c>
      <c r="E558" s="31">
        <v>100</v>
      </c>
      <c r="F558" s="557" t="s">
        <v>306</v>
      </c>
      <c r="G558" s="627"/>
      <c r="H558" s="678" t="s">
        <v>40</v>
      </c>
      <c r="I558" s="572">
        <v>0</v>
      </c>
      <c r="J558" s="673">
        <v>0</v>
      </c>
      <c r="K558" s="673">
        <v>0</v>
      </c>
      <c r="L558" s="680"/>
      <c r="M558" s="680"/>
      <c r="N558" s="576"/>
      <c r="O558" s="681"/>
      <c r="P558" s="576"/>
    </row>
    <row r="559" spans="1:16" s="342" customFormat="1" ht="29.25" customHeight="1" x14ac:dyDescent="0.25">
      <c r="A559" s="536"/>
      <c r="B559" s="536"/>
      <c r="C559" s="722"/>
      <c r="D559" s="646" t="s">
        <v>1244</v>
      </c>
      <c r="E559" s="31">
        <v>100</v>
      </c>
      <c r="F559" s="557" t="s">
        <v>306</v>
      </c>
      <c r="G559" s="627" t="s">
        <v>409</v>
      </c>
      <c r="H559" s="627" t="s">
        <v>409</v>
      </c>
      <c r="I559" s="572">
        <v>4160.8</v>
      </c>
      <c r="J559" s="673">
        <v>94.86</v>
      </c>
      <c r="K559" s="673">
        <v>4065.94</v>
      </c>
      <c r="L559" s="680"/>
      <c r="M559" s="680"/>
      <c r="N559" s="576"/>
      <c r="O559" s="681"/>
      <c r="P559" s="576"/>
    </row>
    <row r="560" spans="1:16" s="342" customFormat="1" ht="29.25" customHeight="1" x14ac:dyDescent="0.25">
      <c r="A560" s="536"/>
      <c r="B560" s="536"/>
      <c r="C560" s="722"/>
      <c r="D560" s="646" t="s">
        <v>1245</v>
      </c>
      <c r="E560" s="31">
        <v>100</v>
      </c>
      <c r="F560" s="571" t="s">
        <v>1251</v>
      </c>
      <c r="G560" s="627" t="s">
        <v>409</v>
      </c>
      <c r="H560" s="627" t="s">
        <v>409</v>
      </c>
      <c r="I560" s="572">
        <v>9345.19</v>
      </c>
      <c r="J560" s="673">
        <v>172.25</v>
      </c>
      <c r="K560" s="673">
        <v>9172.94</v>
      </c>
      <c r="L560" s="680"/>
      <c r="M560" s="680"/>
      <c r="N560" s="576"/>
      <c r="O560" s="681"/>
      <c r="P560" s="576"/>
    </row>
    <row r="561" spans="1:16" s="342" customFormat="1" ht="15.75" customHeight="1" x14ac:dyDescent="0.25">
      <c r="A561" s="536"/>
      <c r="B561" s="536"/>
      <c r="C561" s="722"/>
      <c r="D561" s="645" t="s">
        <v>247</v>
      </c>
      <c r="E561" s="31">
        <v>100</v>
      </c>
      <c r="F561" s="571" t="s">
        <v>92</v>
      </c>
      <c r="G561" s="627">
        <v>100</v>
      </c>
      <c r="H561" s="627">
        <v>100</v>
      </c>
      <c r="I561" s="572">
        <v>2200</v>
      </c>
      <c r="J561" s="673">
        <v>0</v>
      </c>
      <c r="K561" s="673">
        <v>2200</v>
      </c>
      <c r="L561" s="680"/>
      <c r="M561" s="680"/>
      <c r="N561" s="576"/>
      <c r="O561" s="681"/>
      <c r="P561" s="576"/>
    </row>
    <row r="562" spans="1:16" s="342" customFormat="1" ht="29.25" customHeight="1" x14ac:dyDescent="0.25">
      <c r="A562" s="536"/>
      <c r="B562" s="536"/>
      <c r="C562" s="722"/>
      <c r="D562" s="646" t="s">
        <v>1246</v>
      </c>
      <c r="E562" s="31">
        <v>100</v>
      </c>
      <c r="F562" s="571" t="s">
        <v>92</v>
      </c>
      <c r="G562" s="627" t="s">
        <v>409</v>
      </c>
      <c r="H562" s="627" t="s">
        <v>409</v>
      </c>
      <c r="I562" s="572">
        <v>64380.090000000004</v>
      </c>
      <c r="J562" s="673">
        <v>14038.58</v>
      </c>
      <c r="K562" s="673">
        <v>50341.51</v>
      </c>
      <c r="L562" s="680"/>
      <c r="M562" s="680"/>
      <c r="N562" s="576"/>
      <c r="O562" s="681"/>
      <c r="P562" s="576"/>
    </row>
    <row r="563" spans="1:16" s="342" customFormat="1" ht="29.25" customHeight="1" x14ac:dyDescent="0.25">
      <c r="A563" s="536"/>
      <c r="B563" s="536"/>
      <c r="C563" s="722"/>
      <c r="D563" s="646" t="s">
        <v>1247</v>
      </c>
      <c r="E563" s="31">
        <v>100</v>
      </c>
      <c r="F563" s="571" t="s">
        <v>92</v>
      </c>
      <c r="G563" s="627" t="s">
        <v>409</v>
      </c>
      <c r="H563" s="627" t="s">
        <v>409</v>
      </c>
      <c r="I563" s="572">
        <v>20192.5</v>
      </c>
      <c r="J563" s="673">
        <v>3582.72</v>
      </c>
      <c r="K563" s="673">
        <v>16609.78</v>
      </c>
      <c r="L563" s="680"/>
      <c r="M563" s="680"/>
      <c r="N563" s="576"/>
      <c r="O563" s="681"/>
      <c r="P563" s="576"/>
    </row>
    <row r="564" spans="1:16" s="342" customFormat="1" ht="29.25" customHeight="1" x14ac:dyDescent="0.25">
      <c r="A564" s="536"/>
      <c r="B564" s="536"/>
      <c r="C564" s="722"/>
      <c r="D564" s="646" t="s">
        <v>1248</v>
      </c>
      <c r="E564" s="31">
        <v>100</v>
      </c>
      <c r="F564" s="571" t="s">
        <v>306</v>
      </c>
      <c r="G564" s="627" t="s">
        <v>409</v>
      </c>
      <c r="H564" s="627" t="s">
        <v>409</v>
      </c>
      <c r="I564" s="572">
        <v>5877.18</v>
      </c>
      <c r="J564" s="673">
        <v>1859.21</v>
      </c>
      <c r="K564" s="673">
        <v>4017.97</v>
      </c>
      <c r="L564" s="680"/>
      <c r="M564" s="680"/>
      <c r="N564" s="576"/>
      <c r="O564" s="681"/>
      <c r="P564" s="576"/>
    </row>
    <row r="565" spans="1:16" s="342" customFormat="1" ht="28.5" customHeight="1" x14ac:dyDescent="0.25">
      <c r="A565" s="536"/>
      <c r="B565" s="536"/>
      <c r="C565" s="722"/>
      <c r="D565" s="646" t="s">
        <v>1249</v>
      </c>
      <c r="E565" s="31">
        <v>100</v>
      </c>
      <c r="F565" s="571" t="s">
        <v>306</v>
      </c>
      <c r="G565" s="627" t="s">
        <v>409</v>
      </c>
      <c r="H565" s="627" t="s">
        <v>409</v>
      </c>
      <c r="I565" s="572">
        <v>6243.28</v>
      </c>
      <c r="J565" s="673">
        <v>665.17</v>
      </c>
      <c r="K565" s="673">
        <v>5578.11</v>
      </c>
      <c r="L565" s="680"/>
      <c r="M565" s="680"/>
      <c r="N565" s="576"/>
      <c r="O565" s="681"/>
      <c r="P565" s="576"/>
    </row>
    <row r="566" spans="1:16" s="560" customFormat="1" ht="28.5" customHeight="1" x14ac:dyDescent="0.25">
      <c r="A566" s="561"/>
      <c r="B566" s="561"/>
      <c r="C566" s="722"/>
      <c r="D566" s="646" t="s">
        <v>1498</v>
      </c>
      <c r="E566" s="31">
        <v>100</v>
      </c>
      <c r="F566" s="571" t="s">
        <v>1273</v>
      </c>
      <c r="G566" s="627" t="s">
        <v>409</v>
      </c>
      <c r="H566" s="627" t="s">
        <v>409</v>
      </c>
      <c r="I566" s="572">
        <v>6122.8099999999995</v>
      </c>
      <c r="J566" s="673">
        <v>560.77</v>
      </c>
      <c r="K566" s="673">
        <v>5562.04</v>
      </c>
      <c r="L566" s="680"/>
      <c r="M566" s="680"/>
      <c r="N566" s="576"/>
      <c r="O566" s="681"/>
      <c r="P566" s="576"/>
    </row>
    <row r="567" spans="1:16" s="342" customFormat="1" ht="21" customHeight="1" x14ac:dyDescent="0.25">
      <c r="A567" s="536"/>
      <c r="B567" s="536"/>
      <c r="C567" s="722"/>
      <c r="D567" s="646" t="s">
        <v>1252</v>
      </c>
      <c r="E567" s="725">
        <v>100</v>
      </c>
      <c r="F567" s="724" t="s">
        <v>1273</v>
      </c>
      <c r="G567" s="627" t="s">
        <v>409</v>
      </c>
      <c r="H567" s="627" t="s">
        <v>409</v>
      </c>
      <c r="I567" s="572">
        <v>1452.45</v>
      </c>
      <c r="J567" s="673">
        <v>0</v>
      </c>
      <c r="K567" s="673">
        <v>1452.45</v>
      </c>
      <c r="L567" s="680"/>
      <c r="M567" s="680"/>
      <c r="N567" s="576"/>
      <c r="O567" s="681"/>
      <c r="P567" s="576"/>
    </row>
    <row r="568" spans="1:16" s="342" customFormat="1" ht="15" customHeight="1" x14ac:dyDescent="0.25">
      <c r="A568" s="536"/>
      <c r="B568" s="536"/>
      <c r="C568" s="722"/>
      <c r="D568" s="646" t="s">
        <v>1263</v>
      </c>
      <c r="E568" s="725"/>
      <c r="F568" s="724"/>
      <c r="G568" s="627">
        <v>20</v>
      </c>
      <c r="H568" s="627">
        <v>21</v>
      </c>
      <c r="I568" s="572">
        <v>0</v>
      </c>
      <c r="J568" s="673">
        <v>0</v>
      </c>
      <c r="K568" s="673">
        <v>0</v>
      </c>
      <c r="L568" s="680">
        <v>19797</v>
      </c>
      <c r="M568" s="680">
        <v>21782</v>
      </c>
      <c r="N568" s="576">
        <v>19797</v>
      </c>
      <c r="O568" s="681">
        <v>2801</v>
      </c>
      <c r="P568" s="576"/>
    </row>
    <row r="569" spans="1:16" s="342" customFormat="1" ht="15" customHeight="1" x14ac:dyDescent="0.25">
      <c r="A569" s="536"/>
      <c r="B569" s="536"/>
      <c r="C569" s="722"/>
      <c r="D569" s="646" t="s">
        <v>1254</v>
      </c>
      <c r="E569" s="725"/>
      <c r="F569" s="724"/>
      <c r="G569" s="627">
        <v>40</v>
      </c>
      <c r="H569" s="627">
        <v>43</v>
      </c>
      <c r="I569" s="572">
        <v>0</v>
      </c>
      <c r="J569" s="673">
        <v>0</v>
      </c>
      <c r="K569" s="673">
        <v>0</v>
      </c>
      <c r="L569" s="680">
        <v>15191</v>
      </c>
      <c r="M569" s="680">
        <v>14040</v>
      </c>
      <c r="N569" s="576">
        <v>15191</v>
      </c>
      <c r="O569" s="681">
        <v>153</v>
      </c>
      <c r="P569" s="576"/>
    </row>
    <row r="570" spans="1:16" s="342" customFormat="1" ht="15.75" customHeight="1" x14ac:dyDescent="0.25">
      <c r="A570" s="536"/>
      <c r="B570" s="536"/>
      <c r="C570" s="722"/>
      <c r="D570" s="646" t="s">
        <v>1262</v>
      </c>
      <c r="E570" s="725"/>
      <c r="F570" s="724"/>
      <c r="G570" s="627">
        <v>41</v>
      </c>
      <c r="H570" s="627">
        <v>46</v>
      </c>
      <c r="I570" s="572">
        <v>0</v>
      </c>
      <c r="J570" s="673">
        <v>0</v>
      </c>
      <c r="K570" s="673">
        <v>0</v>
      </c>
      <c r="L570" s="680">
        <v>8063</v>
      </c>
      <c r="M570" s="680">
        <v>7517</v>
      </c>
      <c r="N570" s="576">
        <v>8063</v>
      </c>
      <c r="O570" s="681">
        <v>-1690</v>
      </c>
      <c r="P570" s="576"/>
    </row>
    <row r="571" spans="1:16" s="342" customFormat="1" ht="18" customHeight="1" x14ac:dyDescent="0.25">
      <c r="A571" s="536"/>
      <c r="B571" s="536"/>
      <c r="C571" s="722"/>
      <c r="D571" s="646" t="s">
        <v>1250</v>
      </c>
      <c r="E571" s="725">
        <v>100</v>
      </c>
      <c r="F571" s="730" t="s">
        <v>1273</v>
      </c>
      <c r="G571" s="679"/>
      <c r="H571" s="679"/>
      <c r="I571" s="572">
        <v>0</v>
      </c>
      <c r="J571" s="679"/>
      <c r="K571" s="679"/>
      <c r="L571" s="680"/>
      <c r="M571" s="680"/>
      <c r="N571" s="576"/>
      <c r="O571" s="681"/>
      <c r="P571" s="576"/>
    </row>
    <row r="572" spans="1:16" s="342" customFormat="1" ht="14.25" customHeight="1" x14ac:dyDescent="0.25">
      <c r="A572" s="536"/>
      <c r="B572" s="536"/>
      <c r="C572" s="722"/>
      <c r="D572" s="646" t="s">
        <v>1254</v>
      </c>
      <c r="E572" s="725"/>
      <c r="F572" s="730"/>
      <c r="G572" s="627">
        <v>27</v>
      </c>
      <c r="H572" s="627">
        <v>22</v>
      </c>
      <c r="I572" s="572">
        <v>0</v>
      </c>
      <c r="J572" s="673">
        <v>0</v>
      </c>
      <c r="K572" s="673">
        <v>0</v>
      </c>
      <c r="L572" s="680"/>
      <c r="M572" s="680"/>
      <c r="N572" s="576"/>
      <c r="O572" s="681"/>
      <c r="P572" s="576"/>
    </row>
    <row r="573" spans="1:16" s="342" customFormat="1" ht="13.5" customHeight="1" x14ac:dyDescent="0.25">
      <c r="A573" s="536"/>
      <c r="B573" s="536"/>
      <c r="C573" s="722"/>
      <c r="D573" s="646" t="s">
        <v>1262</v>
      </c>
      <c r="E573" s="725"/>
      <c r="F573" s="730"/>
      <c r="G573" s="627">
        <v>6</v>
      </c>
      <c r="H573" s="627">
        <v>6</v>
      </c>
      <c r="I573" s="572">
        <v>0</v>
      </c>
      <c r="J573" s="673">
        <v>0</v>
      </c>
      <c r="K573" s="673">
        <v>0</v>
      </c>
      <c r="L573" s="680"/>
      <c r="M573" s="680"/>
      <c r="N573" s="576"/>
      <c r="O573" s="681"/>
      <c r="P573" s="576"/>
    </row>
    <row r="574" spans="1:16" s="342" customFormat="1" ht="32.25" customHeight="1" x14ac:dyDescent="0.25">
      <c r="A574" s="536"/>
      <c r="B574" s="536"/>
      <c r="C574" s="722"/>
      <c r="D574" s="646" t="s">
        <v>1256</v>
      </c>
      <c r="E574" s="31">
        <v>100</v>
      </c>
      <c r="F574" s="571" t="s">
        <v>1255</v>
      </c>
      <c r="G574" s="627">
        <v>0</v>
      </c>
      <c r="H574" s="627">
        <v>0</v>
      </c>
      <c r="I574" s="572">
        <v>0</v>
      </c>
      <c r="J574" s="673">
        <v>0</v>
      </c>
      <c r="K574" s="673">
        <v>0</v>
      </c>
      <c r="L574" s="680"/>
      <c r="M574" s="680"/>
      <c r="N574" s="576"/>
      <c r="O574" s="681"/>
      <c r="P574" s="576"/>
    </row>
    <row r="575" spans="1:16" s="342" customFormat="1" ht="33" customHeight="1" x14ac:dyDescent="0.25">
      <c r="A575" s="536"/>
      <c r="B575" s="536"/>
      <c r="C575" s="722"/>
      <c r="D575" s="646" t="s">
        <v>1258</v>
      </c>
      <c r="E575" s="31">
        <v>100</v>
      </c>
      <c r="F575" s="571" t="s">
        <v>1255</v>
      </c>
      <c r="G575" s="627">
        <v>0</v>
      </c>
      <c r="H575" s="627">
        <v>0</v>
      </c>
      <c r="I575" s="572">
        <v>0</v>
      </c>
      <c r="J575" s="673">
        <v>0</v>
      </c>
      <c r="K575" s="673">
        <v>0</v>
      </c>
      <c r="L575" s="680"/>
      <c r="M575" s="680"/>
      <c r="N575" s="576"/>
      <c r="O575" s="681"/>
      <c r="P575" s="576"/>
    </row>
    <row r="576" spans="1:16" s="342" customFormat="1" ht="17.25" customHeight="1" x14ac:dyDescent="0.25">
      <c r="A576" s="536"/>
      <c r="B576" s="536"/>
      <c r="C576" s="722"/>
      <c r="D576" s="646" t="s">
        <v>1257</v>
      </c>
      <c r="E576" s="725">
        <v>100</v>
      </c>
      <c r="F576" s="724" t="s">
        <v>1253</v>
      </c>
      <c r="G576" s="679"/>
      <c r="H576" s="679"/>
      <c r="I576" s="572">
        <v>0</v>
      </c>
      <c r="J576" s="679"/>
      <c r="K576" s="679"/>
      <c r="L576" s="680"/>
      <c r="M576" s="680"/>
      <c r="N576" s="576"/>
      <c r="O576" s="681"/>
      <c r="P576" s="576"/>
    </row>
    <row r="577" spans="1:16" s="342" customFormat="1" ht="14.25" customHeight="1" x14ac:dyDescent="0.25">
      <c r="A577" s="536"/>
      <c r="B577" s="536"/>
      <c r="C577" s="722"/>
      <c r="D577" s="646" t="s">
        <v>1263</v>
      </c>
      <c r="E577" s="725"/>
      <c r="F577" s="724"/>
      <c r="G577" s="627">
        <v>46</v>
      </c>
      <c r="H577" s="627">
        <v>48</v>
      </c>
      <c r="I577" s="572">
        <v>0</v>
      </c>
      <c r="J577" s="673">
        <v>0</v>
      </c>
      <c r="K577" s="673">
        <v>0</v>
      </c>
      <c r="L577" s="680"/>
      <c r="M577" s="680"/>
      <c r="N577" s="576"/>
      <c r="O577" s="681"/>
      <c r="P577" s="576"/>
    </row>
    <row r="578" spans="1:16" s="342" customFormat="1" ht="16.5" customHeight="1" x14ac:dyDescent="0.25">
      <c r="A578" s="536"/>
      <c r="B578" s="536"/>
      <c r="C578" s="722"/>
      <c r="D578" s="646" t="s">
        <v>1254</v>
      </c>
      <c r="E578" s="725"/>
      <c r="F578" s="724"/>
      <c r="G578" s="627">
        <v>30</v>
      </c>
      <c r="H578" s="627">
        <v>33</v>
      </c>
      <c r="I578" s="572">
        <v>0</v>
      </c>
      <c r="J578" s="673">
        <v>0</v>
      </c>
      <c r="K578" s="673">
        <v>0</v>
      </c>
      <c r="L578" s="680"/>
      <c r="M578" s="680"/>
      <c r="N578" s="576"/>
      <c r="O578" s="681"/>
      <c r="P578" s="576"/>
    </row>
    <row r="579" spans="1:16" s="342" customFormat="1" ht="12.75" customHeight="1" x14ac:dyDescent="0.25">
      <c r="A579" s="536"/>
      <c r="B579" s="536"/>
      <c r="C579" s="722"/>
      <c r="D579" s="646" t="s">
        <v>1262</v>
      </c>
      <c r="E579" s="725"/>
      <c r="F579" s="724"/>
      <c r="G579" s="627">
        <v>53</v>
      </c>
      <c r="H579" s="627">
        <v>48</v>
      </c>
      <c r="I579" s="572">
        <v>0</v>
      </c>
      <c r="J579" s="673">
        <v>0</v>
      </c>
      <c r="K579" s="673">
        <v>0</v>
      </c>
      <c r="L579" s="680"/>
      <c r="M579" s="680"/>
      <c r="N579" s="576"/>
      <c r="O579" s="681"/>
      <c r="P579" s="576"/>
    </row>
    <row r="580" spans="1:16" s="342" customFormat="1" ht="36.75" customHeight="1" x14ac:dyDescent="0.25">
      <c r="A580" s="536"/>
      <c r="B580" s="536"/>
      <c r="C580" s="722" t="s">
        <v>1382</v>
      </c>
      <c r="D580" s="646" t="s">
        <v>1383</v>
      </c>
      <c r="E580" s="31">
        <v>100</v>
      </c>
      <c r="F580" s="558" t="s">
        <v>62</v>
      </c>
      <c r="G580" s="654">
        <v>49.466950959488273</v>
      </c>
      <c r="H580" s="627">
        <v>0</v>
      </c>
      <c r="I580" s="572">
        <v>19738.599999999999</v>
      </c>
      <c r="J580" s="674">
        <v>15298.4</v>
      </c>
      <c r="K580" s="674">
        <v>4440.2</v>
      </c>
      <c r="L580" s="680"/>
      <c r="M580" s="680"/>
      <c r="N580" s="576"/>
      <c r="O580" s="681"/>
      <c r="P580" s="576"/>
    </row>
    <row r="581" spans="1:16" s="342" customFormat="1" ht="29.25" customHeight="1" x14ac:dyDescent="0.25">
      <c r="A581" s="536"/>
      <c r="B581" s="536"/>
      <c r="C581" s="722"/>
      <c r="D581" s="646" t="s">
        <v>1384</v>
      </c>
      <c r="E581" s="31">
        <v>100</v>
      </c>
      <c r="F581" s="558" t="s">
        <v>62</v>
      </c>
      <c r="G581" s="654">
        <v>7.6759061833688706</v>
      </c>
      <c r="H581" s="627">
        <v>0</v>
      </c>
      <c r="I581" s="572">
        <v>7611</v>
      </c>
      <c r="J581" s="674">
        <v>6236</v>
      </c>
      <c r="K581" s="674">
        <v>1375</v>
      </c>
      <c r="L581" s="680"/>
      <c r="M581" s="680"/>
      <c r="N581" s="576"/>
      <c r="O581" s="681"/>
      <c r="P581" s="576"/>
    </row>
    <row r="582" spans="1:16" s="342" customFormat="1" ht="30" customHeight="1" x14ac:dyDescent="0.25">
      <c r="A582" s="536"/>
      <c r="B582" s="536"/>
      <c r="C582" s="722"/>
      <c r="D582" s="646" t="s">
        <v>1385</v>
      </c>
      <c r="E582" s="31">
        <v>100</v>
      </c>
      <c r="F582" s="558" t="s">
        <v>62</v>
      </c>
      <c r="G582" s="654">
        <v>12.793176972281451</v>
      </c>
      <c r="H582" s="627">
        <v>0</v>
      </c>
      <c r="I582" s="572">
        <v>5474.8</v>
      </c>
      <c r="J582" s="674">
        <v>4871.1000000000004</v>
      </c>
      <c r="K582" s="674">
        <v>603.70000000000005</v>
      </c>
      <c r="L582" s="680"/>
      <c r="M582" s="680"/>
      <c r="N582" s="576"/>
      <c r="O582" s="681"/>
      <c r="P582" s="576"/>
    </row>
    <row r="583" spans="1:16" s="342" customFormat="1" ht="28.5" customHeight="1" x14ac:dyDescent="0.25">
      <c r="A583" s="536"/>
      <c r="B583" s="536"/>
      <c r="C583" s="722"/>
      <c r="D583" s="646" t="s">
        <v>1386</v>
      </c>
      <c r="E583" s="31">
        <v>100</v>
      </c>
      <c r="F583" s="558" t="s">
        <v>83</v>
      </c>
      <c r="G583" s="654">
        <v>47.096774193548384</v>
      </c>
      <c r="H583" s="627">
        <v>0</v>
      </c>
      <c r="I583" s="572">
        <v>7854.7999999999993</v>
      </c>
      <c r="J583" s="674">
        <v>4184.2</v>
      </c>
      <c r="K583" s="674">
        <v>3670.6</v>
      </c>
      <c r="L583" s="680"/>
      <c r="M583" s="680"/>
      <c r="N583" s="576"/>
      <c r="O583" s="681"/>
      <c r="P583" s="576"/>
    </row>
    <row r="584" spans="1:16" s="342" customFormat="1" ht="30" customHeight="1" x14ac:dyDescent="0.25">
      <c r="A584" s="536"/>
      <c r="B584" s="536"/>
      <c r="C584" s="722"/>
      <c r="D584" s="646" t="s">
        <v>1387</v>
      </c>
      <c r="E584" s="31">
        <v>100</v>
      </c>
      <c r="F584" s="558" t="s">
        <v>83</v>
      </c>
      <c r="G584" s="654">
        <v>18.064516129032256</v>
      </c>
      <c r="H584" s="627">
        <v>0</v>
      </c>
      <c r="I584" s="572">
        <v>3237.1000000000004</v>
      </c>
      <c r="J584" s="674">
        <v>1617.4</v>
      </c>
      <c r="K584" s="674">
        <v>1619.7</v>
      </c>
      <c r="L584" s="680"/>
      <c r="M584" s="680"/>
      <c r="N584" s="576"/>
      <c r="O584" s="681"/>
      <c r="P584" s="576"/>
    </row>
    <row r="585" spans="1:16" s="342" customFormat="1" ht="27.75" customHeight="1" x14ac:dyDescent="0.25">
      <c r="A585" s="536"/>
      <c r="B585" s="536"/>
      <c r="C585" s="722"/>
      <c r="D585" s="646" t="s">
        <v>1388</v>
      </c>
      <c r="E585" s="31">
        <v>100</v>
      </c>
      <c r="F585" s="558" t="s">
        <v>83</v>
      </c>
      <c r="G585" s="654">
        <v>7.096774193548387</v>
      </c>
      <c r="H585" s="627">
        <v>0</v>
      </c>
      <c r="I585" s="572">
        <v>1317.2</v>
      </c>
      <c r="J585" s="674">
        <v>676.2</v>
      </c>
      <c r="K585" s="674">
        <v>641</v>
      </c>
      <c r="L585" s="680"/>
      <c r="M585" s="680"/>
      <c r="N585" s="576"/>
      <c r="O585" s="681"/>
      <c r="P585" s="576"/>
    </row>
    <row r="586" spans="1:16" s="342" customFormat="1" ht="28.5" customHeight="1" x14ac:dyDescent="0.25">
      <c r="A586" s="536"/>
      <c r="B586" s="536"/>
      <c r="C586" s="722"/>
      <c r="D586" s="646" t="s">
        <v>1389</v>
      </c>
      <c r="E586" s="31">
        <v>100</v>
      </c>
      <c r="F586" s="558" t="s">
        <v>83</v>
      </c>
      <c r="G586" s="654">
        <v>7.096774193548387</v>
      </c>
      <c r="H586" s="627">
        <v>0</v>
      </c>
      <c r="I586" s="572">
        <v>1267.4000000000001</v>
      </c>
      <c r="J586" s="674">
        <v>710.4</v>
      </c>
      <c r="K586" s="674">
        <v>557</v>
      </c>
      <c r="L586" s="680"/>
      <c r="M586" s="680"/>
      <c r="N586" s="576"/>
      <c r="O586" s="681"/>
      <c r="P586" s="576"/>
    </row>
    <row r="587" spans="1:16" s="342" customFormat="1" ht="30.75" customHeight="1" x14ac:dyDescent="0.25">
      <c r="A587" s="536"/>
      <c r="B587" s="536"/>
      <c r="C587" s="722"/>
      <c r="D587" s="646" t="s">
        <v>1390</v>
      </c>
      <c r="E587" s="31">
        <v>100</v>
      </c>
      <c r="F587" s="558" t="s">
        <v>306</v>
      </c>
      <c r="G587" s="627">
        <v>100</v>
      </c>
      <c r="H587" s="627">
        <v>0</v>
      </c>
      <c r="I587" s="572">
        <v>2392.2999999999997</v>
      </c>
      <c r="J587" s="674">
        <v>128.19999999999999</v>
      </c>
      <c r="K587" s="674">
        <v>2264.1</v>
      </c>
      <c r="L587" s="680"/>
      <c r="M587" s="680"/>
      <c r="N587" s="576"/>
      <c r="O587" s="681"/>
      <c r="P587" s="576"/>
    </row>
    <row r="588" spans="1:16" s="342" customFormat="1" ht="33.75" customHeight="1" x14ac:dyDescent="0.25">
      <c r="A588" s="536"/>
      <c r="B588" s="536"/>
      <c r="C588" s="722"/>
      <c r="D588" s="646" t="s">
        <v>1391</v>
      </c>
      <c r="E588" s="31">
        <v>100</v>
      </c>
      <c r="F588" s="558" t="s">
        <v>1402</v>
      </c>
      <c r="G588" s="627">
        <v>97.959183673469383</v>
      </c>
      <c r="H588" s="627">
        <v>0</v>
      </c>
      <c r="I588" s="572">
        <v>1410.7</v>
      </c>
      <c r="J588" s="674">
        <v>119.3</v>
      </c>
      <c r="K588" s="674">
        <v>1291.4000000000001</v>
      </c>
      <c r="L588" s="680"/>
      <c r="M588" s="680"/>
      <c r="N588" s="576"/>
      <c r="O588" s="681"/>
      <c r="P588" s="576"/>
    </row>
    <row r="589" spans="1:16" s="342" customFormat="1" ht="34.5" customHeight="1" x14ac:dyDescent="0.25">
      <c r="A589" s="536"/>
      <c r="B589" s="536"/>
      <c r="C589" s="722"/>
      <c r="D589" s="646" t="s">
        <v>1392</v>
      </c>
      <c r="E589" s="31">
        <v>100</v>
      </c>
      <c r="F589" s="558" t="s">
        <v>1403</v>
      </c>
      <c r="G589" s="627" t="s">
        <v>40</v>
      </c>
      <c r="H589" s="627" t="s">
        <v>40</v>
      </c>
      <c r="I589" s="572">
        <v>1575.8</v>
      </c>
      <c r="J589" s="674">
        <v>0</v>
      </c>
      <c r="K589" s="674">
        <v>1575.8</v>
      </c>
      <c r="L589" s="680"/>
      <c r="M589" s="680"/>
      <c r="N589" s="576"/>
      <c r="O589" s="681"/>
      <c r="P589" s="576"/>
    </row>
    <row r="590" spans="1:16" s="342" customFormat="1" ht="30" customHeight="1" x14ac:dyDescent="0.25">
      <c r="A590" s="536"/>
      <c r="B590" s="536"/>
      <c r="C590" s="722"/>
      <c r="D590" s="646" t="s">
        <v>1393</v>
      </c>
      <c r="E590" s="31">
        <v>100</v>
      </c>
      <c r="F590" s="558" t="s">
        <v>92</v>
      </c>
      <c r="G590" s="627" t="s">
        <v>40</v>
      </c>
      <c r="H590" s="627" t="s">
        <v>40</v>
      </c>
      <c r="I590" s="572">
        <v>6658.8</v>
      </c>
      <c r="J590" s="674">
        <v>0</v>
      </c>
      <c r="K590" s="674">
        <v>6658.8</v>
      </c>
      <c r="L590" s="680"/>
      <c r="M590" s="680"/>
      <c r="N590" s="576"/>
      <c r="O590" s="681"/>
      <c r="P590" s="576"/>
    </row>
    <row r="591" spans="1:16" s="342" customFormat="1" ht="30" customHeight="1" x14ac:dyDescent="0.25">
      <c r="A591" s="536"/>
      <c r="B591" s="536"/>
      <c r="C591" s="722"/>
      <c r="D591" s="646" t="s">
        <v>1394</v>
      </c>
      <c r="E591" s="31">
        <v>100</v>
      </c>
      <c r="F591" s="558" t="s">
        <v>92</v>
      </c>
      <c r="G591" s="627" t="s">
        <v>40</v>
      </c>
      <c r="H591" s="627" t="s">
        <v>40</v>
      </c>
      <c r="I591" s="572">
        <v>7420.7999999999993</v>
      </c>
      <c r="J591" s="674">
        <v>6830.9</v>
      </c>
      <c r="K591" s="674">
        <v>589.9</v>
      </c>
      <c r="L591" s="680"/>
      <c r="M591" s="680"/>
      <c r="N591" s="576"/>
      <c r="O591" s="681"/>
      <c r="P591" s="576"/>
    </row>
    <row r="592" spans="1:16" s="342" customFormat="1" ht="29.25" customHeight="1" x14ac:dyDescent="0.25">
      <c r="A592" s="536"/>
      <c r="B592" s="536"/>
      <c r="C592" s="722"/>
      <c r="D592" s="646" t="s">
        <v>1395</v>
      </c>
      <c r="E592" s="31">
        <v>100</v>
      </c>
      <c r="F592" s="558" t="s">
        <v>306</v>
      </c>
      <c r="G592" s="627" t="s">
        <v>40</v>
      </c>
      <c r="H592" s="627" t="s">
        <v>40</v>
      </c>
      <c r="I592" s="572">
        <v>2726.5</v>
      </c>
      <c r="J592" s="674">
        <v>0</v>
      </c>
      <c r="K592" s="674">
        <v>2726.5</v>
      </c>
      <c r="L592" s="680"/>
      <c r="M592" s="680"/>
      <c r="N592" s="576"/>
      <c r="O592" s="681"/>
      <c r="P592" s="576"/>
    </row>
    <row r="593" spans="1:16" s="342" customFormat="1" ht="22.5" customHeight="1" x14ac:dyDescent="0.25">
      <c r="A593" s="536"/>
      <c r="B593" s="536"/>
      <c r="C593" s="722"/>
      <c r="D593" s="646" t="s">
        <v>1396</v>
      </c>
      <c r="E593" s="31">
        <v>100</v>
      </c>
      <c r="F593" s="558" t="s">
        <v>92</v>
      </c>
      <c r="G593" s="627" t="s">
        <v>40</v>
      </c>
      <c r="H593" s="627" t="s">
        <v>40</v>
      </c>
      <c r="I593" s="572">
        <v>46051.4</v>
      </c>
      <c r="J593" s="674">
        <v>0</v>
      </c>
      <c r="K593" s="674">
        <v>46051.4</v>
      </c>
      <c r="L593" s="680"/>
      <c r="M593" s="680"/>
      <c r="N593" s="576"/>
      <c r="O593" s="681"/>
      <c r="P593" s="576"/>
    </row>
    <row r="594" spans="1:16" s="342" customFormat="1" ht="63" customHeight="1" x14ac:dyDescent="0.25">
      <c r="A594" s="536"/>
      <c r="B594" s="536"/>
      <c r="C594" s="722"/>
      <c r="D594" s="646" t="s">
        <v>1397</v>
      </c>
      <c r="E594" s="31">
        <v>100</v>
      </c>
      <c r="F594" s="558" t="s">
        <v>92</v>
      </c>
      <c r="G594" s="627" t="s">
        <v>40</v>
      </c>
      <c r="H594" s="627" t="s">
        <v>40</v>
      </c>
      <c r="I594" s="572">
        <v>3700</v>
      </c>
      <c r="J594" s="674">
        <v>0</v>
      </c>
      <c r="K594" s="674">
        <v>3700</v>
      </c>
      <c r="L594" s="680"/>
      <c r="M594" s="680"/>
      <c r="N594" s="576"/>
      <c r="O594" s="681"/>
      <c r="P594" s="576"/>
    </row>
    <row r="595" spans="1:16" s="342" customFormat="1" ht="61.5" customHeight="1" x14ac:dyDescent="0.25">
      <c r="A595" s="536"/>
      <c r="B595" s="536"/>
      <c r="C595" s="722"/>
      <c r="D595" s="646" t="s">
        <v>1398</v>
      </c>
      <c r="E595" s="31">
        <v>100</v>
      </c>
      <c r="F595" s="558" t="s">
        <v>92</v>
      </c>
      <c r="G595" s="627" t="s">
        <v>40</v>
      </c>
      <c r="H595" s="627" t="s">
        <v>40</v>
      </c>
      <c r="I595" s="572">
        <v>5394</v>
      </c>
      <c r="J595" s="674">
        <v>753.9</v>
      </c>
      <c r="K595" s="674">
        <v>4640.1000000000004</v>
      </c>
      <c r="L595" s="680"/>
      <c r="M595" s="680"/>
      <c r="N595" s="576"/>
      <c r="O595" s="681"/>
      <c r="P595" s="576"/>
    </row>
    <row r="596" spans="1:16" s="342" customFormat="1" ht="69" customHeight="1" x14ac:dyDescent="0.25">
      <c r="A596" s="536"/>
      <c r="B596" s="536"/>
      <c r="C596" s="722"/>
      <c r="D596" s="646" t="s">
        <v>1401</v>
      </c>
      <c r="E596" s="31">
        <v>100</v>
      </c>
      <c r="F596" s="558" t="s">
        <v>92</v>
      </c>
      <c r="G596" s="627" t="s">
        <v>40</v>
      </c>
      <c r="H596" s="627" t="s">
        <v>40</v>
      </c>
      <c r="I596" s="572">
        <v>8015.2</v>
      </c>
      <c r="J596" s="674">
        <v>1542.2</v>
      </c>
      <c r="K596" s="674">
        <v>6473</v>
      </c>
      <c r="L596" s="680"/>
      <c r="M596" s="680"/>
      <c r="N596" s="576"/>
      <c r="O596" s="681"/>
      <c r="P596" s="576"/>
    </row>
    <row r="597" spans="1:16" s="342" customFormat="1" ht="60" customHeight="1" x14ac:dyDescent="0.25">
      <c r="A597" s="536"/>
      <c r="B597" s="536"/>
      <c r="C597" s="722"/>
      <c r="D597" s="646" t="s">
        <v>1399</v>
      </c>
      <c r="E597" s="31">
        <v>100</v>
      </c>
      <c r="F597" s="558" t="s">
        <v>92</v>
      </c>
      <c r="G597" s="627" t="s">
        <v>40</v>
      </c>
      <c r="H597" s="627" t="s">
        <v>40</v>
      </c>
      <c r="I597" s="572">
        <v>809.4</v>
      </c>
      <c r="J597" s="673">
        <v>0</v>
      </c>
      <c r="K597" s="673">
        <v>809.4</v>
      </c>
      <c r="L597" s="680"/>
      <c r="M597" s="680"/>
      <c r="N597" s="576"/>
      <c r="O597" s="681"/>
      <c r="P597" s="576"/>
    </row>
    <row r="598" spans="1:16" s="342" customFormat="1" ht="30" customHeight="1" x14ac:dyDescent="0.25">
      <c r="A598" s="536"/>
      <c r="B598" s="536"/>
      <c r="C598" s="722"/>
      <c r="D598" s="646" t="s">
        <v>1400</v>
      </c>
      <c r="E598" s="31">
        <v>100</v>
      </c>
      <c r="F598" s="571" t="s">
        <v>1405</v>
      </c>
      <c r="G598" s="627" t="s">
        <v>40</v>
      </c>
      <c r="H598" s="627" t="s">
        <v>40</v>
      </c>
      <c r="I598" s="572">
        <v>0</v>
      </c>
      <c r="J598" s="673">
        <v>0</v>
      </c>
      <c r="K598" s="673">
        <v>0</v>
      </c>
      <c r="L598" s="680"/>
      <c r="M598" s="680"/>
      <c r="N598" s="576"/>
      <c r="O598" s="681"/>
      <c r="P598" s="576"/>
    </row>
    <row r="599" spans="1:16" s="67" customFormat="1" ht="43.5" customHeight="1" x14ac:dyDescent="0.25">
      <c r="A599" s="536"/>
      <c r="B599" s="536"/>
      <c r="C599" s="722" t="s">
        <v>490</v>
      </c>
      <c r="D599" s="646" t="s">
        <v>521</v>
      </c>
      <c r="E599" s="591">
        <v>100</v>
      </c>
      <c r="F599" s="571" t="s">
        <v>1541</v>
      </c>
      <c r="G599" s="27">
        <v>19.844822441062369</v>
      </c>
      <c r="H599" s="627" t="s">
        <v>40</v>
      </c>
      <c r="I599" s="572">
        <v>39672.9</v>
      </c>
      <c r="J599" s="27">
        <v>33677.300000000003</v>
      </c>
      <c r="K599" s="27">
        <v>5995.6</v>
      </c>
      <c r="L599" s="680"/>
      <c r="M599" s="680"/>
      <c r="N599" s="576"/>
      <c r="O599" s="681"/>
      <c r="P599" s="576"/>
    </row>
    <row r="600" spans="1:16" s="560" customFormat="1" ht="43.5" customHeight="1" x14ac:dyDescent="0.25">
      <c r="A600" s="561"/>
      <c r="B600" s="561"/>
      <c r="C600" s="722"/>
      <c r="D600" s="646" t="s">
        <v>520</v>
      </c>
      <c r="E600" s="591">
        <v>100</v>
      </c>
      <c r="F600" s="571" t="s">
        <v>1541</v>
      </c>
      <c r="G600" s="27">
        <v>25.365562518651146</v>
      </c>
      <c r="H600" s="627" t="s">
        <v>40</v>
      </c>
      <c r="I600" s="572">
        <v>44303.5</v>
      </c>
      <c r="J600" s="655">
        <v>36265.699999999997</v>
      </c>
      <c r="K600" s="655">
        <v>8037.8</v>
      </c>
      <c r="L600" s="680"/>
      <c r="M600" s="680"/>
      <c r="N600" s="576"/>
      <c r="O600" s="681"/>
      <c r="P600" s="576"/>
    </row>
    <row r="601" spans="1:16" s="560" customFormat="1" ht="31.5" customHeight="1" x14ac:dyDescent="0.25">
      <c r="A601" s="561"/>
      <c r="B601" s="561"/>
      <c r="C601" s="722"/>
      <c r="D601" s="646" t="s">
        <v>522</v>
      </c>
      <c r="E601" s="591">
        <v>100</v>
      </c>
      <c r="F601" s="571" t="s">
        <v>1541</v>
      </c>
      <c r="G601" s="27">
        <v>22.291853178155772</v>
      </c>
      <c r="H601" s="627" t="s">
        <v>40</v>
      </c>
      <c r="I601" s="572">
        <v>46382.6</v>
      </c>
      <c r="J601" s="655">
        <v>37961.599999999999</v>
      </c>
      <c r="K601" s="655">
        <v>8421</v>
      </c>
      <c r="L601" s="680"/>
      <c r="M601" s="680"/>
      <c r="N601" s="576"/>
      <c r="O601" s="681"/>
      <c r="P601" s="576"/>
    </row>
    <row r="602" spans="1:16" s="560" customFormat="1" ht="33" customHeight="1" x14ac:dyDescent="0.25">
      <c r="A602" s="561"/>
      <c r="B602" s="561"/>
      <c r="C602" s="722"/>
      <c r="D602" s="646" t="s">
        <v>525</v>
      </c>
      <c r="E602" s="591">
        <v>100</v>
      </c>
      <c r="F602" s="571" t="s">
        <v>1541</v>
      </c>
      <c r="G602" s="27">
        <v>3.8197552969262909</v>
      </c>
      <c r="H602" s="627" t="s">
        <v>40</v>
      </c>
      <c r="I602" s="572">
        <v>24178</v>
      </c>
      <c r="J602" s="655">
        <v>19966</v>
      </c>
      <c r="K602" s="655">
        <v>4212</v>
      </c>
      <c r="L602" s="680"/>
      <c r="M602" s="680"/>
      <c r="N602" s="576"/>
      <c r="O602" s="681"/>
      <c r="P602" s="576"/>
    </row>
    <row r="603" spans="1:16" s="560" customFormat="1" ht="24" customHeight="1" x14ac:dyDescent="0.25">
      <c r="A603" s="561"/>
      <c r="B603" s="561"/>
      <c r="C603" s="722"/>
      <c r="D603" s="646" t="s">
        <v>523</v>
      </c>
      <c r="E603" s="591">
        <v>100</v>
      </c>
      <c r="F603" s="571" t="s">
        <v>1541</v>
      </c>
      <c r="G603" s="27">
        <v>9.4897045658012527</v>
      </c>
      <c r="H603" s="627" t="s">
        <v>40</v>
      </c>
      <c r="I603" s="572">
        <v>39016</v>
      </c>
      <c r="J603" s="27">
        <v>29962</v>
      </c>
      <c r="K603" s="27">
        <v>9054</v>
      </c>
      <c r="L603" s="680"/>
      <c r="M603" s="680"/>
      <c r="N603" s="576"/>
      <c r="O603" s="681"/>
      <c r="P603" s="576"/>
    </row>
    <row r="604" spans="1:16" s="560" customFormat="1" ht="33" customHeight="1" x14ac:dyDescent="0.25">
      <c r="A604" s="561"/>
      <c r="B604" s="561"/>
      <c r="C604" s="722"/>
      <c r="D604" s="646" t="s">
        <v>1741</v>
      </c>
      <c r="E604" s="591">
        <v>100</v>
      </c>
      <c r="F604" s="571" t="s">
        <v>1542</v>
      </c>
      <c r="G604" s="27">
        <v>4.8642196359295733</v>
      </c>
      <c r="H604" s="627" t="s">
        <v>40</v>
      </c>
      <c r="I604" s="572">
        <v>26531.1</v>
      </c>
      <c r="J604" s="655">
        <v>21204.7</v>
      </c>
      <c r="K604" s="655">
        <v>5326.4</v>
      </c>
      <c r="L604" s="680"/>
      <c r="M604" s="680"/>
      <c r="N604" s="576"/>
      <c r="O604" s="681"/>
      <c r="P604" s="576"/>
    </row>
    <row r="605" spans="1:16" s="560" customFormat="1" ht="34.5" customHeight="1" x14ac:dyDescent="0.25">
      <c r="A605" s="561"/>
      <c r="B605" s="561"/>
      <c r="C605" s="722"/>
      <c r="D605" s="646" t="s">
        <v>528</v>
      </c>
      <c r="E605" s="591">
        <v>100</v>
      </c>
      <c r="F605" s="571" t="s">
        <v>1542</v>
      </c>
      <c r="G605" s="27">
        <v>6.2667860340196961</v>
      </c>
      <c r="H605" s="627" t="s">
        <v>40</v>
      </c>
      <c r="I605" s="572">
        <v>30052</v>
      </c>
      <c r="J605" s="655">
        <v>24696.799999999999</v>
      </c>
      <c r="K605" s="655">
        <v>5355.2</v>
      </c>
      <c r="L605" s="680"/>
      <c r="M605" s="680"/>
      <c r="N605" s="576"/>
      <c r="O605" s="681"/>
      <c r="P605" s="576"/>
    </row>
    <row r="606" spans="1:16" s="560" customFormat="1" ht="16.5" customHeight="1" x14ac:dyDescent="0.25">
      <c r="A606" s="561"/>
      <c r="B606" s="561"/>
      <c r="C606" s="722"/>
      <c r="D606" s="646" t="s">
        <v>506</v>
      </c>
      <c r="E606" s="591">
        <v>100</v>
      </c>
      <c r="F606" s="571" t="s">
        <v>1543</v>
      </c>
      <c r="G606" s="27">
        <v>20</v>
      </c>
      <c r="H606" s="627" t="s">
        <v>40</v>
      </c>
      <c r="I606" s="572">
        <v>27581</v>
      </c>
      <c r="J606" s="655">
        <v>15591</v>
      </c>
      <c r="K606" s="655">
        <v>11990</v>
      </c>
      <c r="L606" s="680"/>
      <c r="M606" s="680"/>
      <c r="N606" s="576"/>
      <c r="O606" s="681"/>
      <c r="P606" s="576"/>
    </row>
    <row r="607" spans="1:16" s="560" customFormat="1" ht="18" customHeight="1" x14ac:dyDescent="0.25">
      <c r="A607" s="561"/>
      <c r="B607" s="561"/>
      <c r="C607" s="722"/>
      <c r="D607" s="646" t="s">
        <v>509</v>
      </c>
      <c r="E607" s="591">
        <v>100</v>
      </c>
      <c r="F607" s="571" t="s">
        <v>1543</v>
      </c>
      <c r="G607" s="27">
        <v>17.906137184115522</v>
      </c>
      <c r="H607" s="627" t="s">
        <v>40</v>
      </c>
      <c r="I607" s="572">
        <v>28666.98</v>
      </c>
      <c r="J607" s="655">
        <v>13440.57</v>
      </c>
      <c r="K607" s="655">
        <v>15226.41</v>
      </c>
      <c r="L607" s="680"/>
      <c r="M607" s="680"/>
      <c r="N607" s="576"/>
      <c r="O607" s="681"/>
      <c r="P607" s="576"/>
    </row>
    <row r="608" spans="1:16" s="560" customFormat="1" ht="15" customHeight="1" x14ac:dyDescent="0.25">
      <c r="A608" s="561"/>
      <c r="B608" s="561"/>
      <c r="C608" s="722"/>
      <c r="D608" s="646" t="s">
        <v>510</v>
      </c>
      <c r="E608" s="591">
        <v>100</v>
      </c>
      <c r="F608" s="571" t="s">
        <v>1543</v>
      </c>
      <c r="G608" s="27">
        <v>18.772563176895307</v>
      </c>
      <c r="H608" s="627" t="s">
        <v>40</v>
      </c>
      <c r="I608" s="572">
        <v>25969.23</v>
      </c>
      <c r="J608" s="655">
        <v>13188.63</v>
      </c>
      <c r="K608" s="655">
        <v>12780.6</v>
      </c>
      <c r="L608" s="680"/>
      <c r="M608" s="680"/>
      <c r="N608" s="576"/>
      <c r="O608" s="681"/>
      <c r="P608" s="576"/>
    </row>
    <row r="609" spans="1:16" s="67" customFormat="1" ht="14.25" customHeight="1" x14ac:dyDescent="0.25">
      <c r="A609" s="536"/>
      <c r="B609" s="536"/>
      <c r="C609" s="722"/>
      <c r="D609" s="646" t="s">
        <v>508</v>
      </c>
      <c r="E609" s="591">
        <v>100</v>
      </c>
      <c r="F609" s="571" t="s">
        <v>1543</v>
      </c>
      <c r="G609" s="27">
        <v>13.068592057761732</v>
      </c>
      <c r="H609" s="627" t="s">
        <v>40</v>
      </c>
      <c r="I609" s="572">
        <v>18048.3</v>
      </c>
      <c r="J609" s="655">
        <v>9897.2999999999993</v>
      </c>
      <c r="K609" s="655">
        <v>8151</v>
      </c>
      <c r="L609" s="680"/>
      <c r="M609" s="680"/>
      <c r="N609" s="576"/>
      <c r="O609" s="681"/>
      <c r="P609" s="576"/>
    </row>
    <row r="610" spans="1:16" s="560" customFormat="1" ht="14.25" customHeight="1" x14ac:dyDescent="0.25">
      <c r="A610" s="561"/>
      <c r="B610" s="561"/>
      <c r="C610" s="722"/>
      <c r="D610" s="646" t="s">
        <v>511</v>
      </c>
      <c r="E610" s="591">
        <v>100</v>
      </c>
      <c r="F610" s="571" t="s">
        <v>1543</v>
      </c>
      <c r="G610" s="27">
        <v>11.841155234657039</v>
      </c>
      <c r="H610" s="627" t="s">
        <v>40</v>
      </c>
      <c r="I610" s="572">
        <v>14869.6</v>
      </c>
      <c r="J610" s="655">
        <v>7909</v>
      </c>
      <c r="K610" s="655">
        <v>6960.6</v>
      </c>
      <c r="L610" s="680"/>
      <c r="M610" s="680"/>
      <c r="N610" s="576"/>
      <c r="O610" s="681"/>
      <c r="P610" s="576"/>
    </row>
    <row r="611" spans="1:16" s="560" customFormat="1" ht="34.5" customHeight="1" x14ac:dyDescent="0.25">
      <c r="A611" s="561"/>
      <c r="B611" s="561"/>
      <c r="C611" s="722"/>
      <c r="D611" s="590" t="s">
        <v>1503</v>
      </c>
      <c r="E611" s="591">
        <v>100</v>
      </c>
      <c r="F611" s="571" t="s">
        <v>1522</v>
      </c>
      <c r="G611" s="627" t="s">
        <v>40</v>
      </c>
      <c r="H611" s="627" t="s">
        <v>40</v>
      </c>
      <c r="I611" s="572">
        <v>9783.7000000000007</v>
      </c>
      <c r="J611" s="673">
        <v>610.20000000000005</v>
      </c>
      <c r="K611" s="673">
        <v>9173.5</v>
      </c>
      <c r="L611" s="680"/>
      <c r="M611" s="680"/>
      <c r="N611" s="576"/>
      <c r="O611" s="681"/>
      <c r="P611" s="576"/>
    </row>
    <row r="612" spans="1:16" s="560" customFormat="1" ht="34.5" customHeight="1" x14ac:dyDescent="0.25">
      <c r="A612" s="561"/>
      <c r="B612" s="561"/>
      <c r="C612" s="722"/>
      <c r="D612" s="12" t="s">
        <v>529</v>
      </c>
      <c r="E612" s="591">
        <v>100</v>
      </c>
      <c r="F612" s="571" t="s">
        <v>454</v>
      </c>
      <c r="G612" s="627" t="s">
        <v>40</v>
      </c>
      <c r="H612" s="627" t="s">
        <v>40</v>
      </c>
      <c r="I612" s="572">
        <v>7775.5</v>
      </c>
      <c r="J612" s="673">
        <v>399.9</v>
      </c>
      <c r="K612" s="673">
        <v>7375.6</v>
      </c>
      <c r="L612" s="680"/>
      <c r="M612" s="680"/>
      <c r="N612" s="576"/>
      <c r="O612" s="681"/>
      <c r="P612" s="576"/>
    </row>
    <row r="613" spans="1:16" s="560" customFormat="1" ht="34.5" customHeight="1" x14ac:dyDescent="0.25">
      <c r="A613" s="561"/>
      <c r="B613" s="561"/>
      <c r="C613" s="722"/>
      <c r="D613" s="12" t="s">
        <v>1504</v>
      </c>
      <c r="E613" s="591">
        <v>100</v>
      </c>
      <c r="F613" s="571" t="s">
        <v>1523</v>
      </c>
      <c r="G613" s="627" t="s">
        <v>40</v>
      </c>
      <c r="H613" s="627" t="s">
        <v>40</v>
      </c>
      <c r="I613" s="572">
        <v>5715</v>
      </c>
      <c r="J613" s="673">
        <v>210.2</v>
      </c>
      <c r="K613" s="673">
        <v>5504.8</v>
      </c>
      <c r="L613" s="680"/>
      <c r="M613" s="680"/>
      <c r="N613" s="576"/>
      <c r="O613" s="681"/>
      <c r="P613" s="576"/>
    </row>
    <row r="614" spans="1:16" s="560" customFormat="1" ht="34.5" customHeight="1" x14ac:dyDescent="0.25">
      <c r="A614" s="561"/>
      <c r="B614" s="561"/>
      <c r="C614" s="722"/>
      <c r="D614" s="12" t="s">
        <v>1505</v>
      </c>
      <c r="E614" s="591">
        <v>100</v>
      </c>
      <c r="F614" s="571" t="s">
        <v>92</v>
      </c>
      <c r="G614" s="627" t="s">
        <v>40</v>
      </c>
      <c r="H614" s="627" t="s">
        <v>40</v>
      </c>
      <c r="I614" s="572">
        <v>47279.4</v>
      </c>
      <c r="J614" s="673">
        <v>9460.6</v>
      </c>
      <c r="K614" s="673">
        <v>37818.800000000003</v>
      </c>
      <c r="L614" s="680"/>
      <c r="M614" s="680"/>
      <c r="N614" s="576"/>
      <c r="O614" s="681"/>
      <c r="P614" s="576"/>
    </row>
    <row r="615" spans="1:16" s="560" customFormat="1" ht="34.5" customHeight="1" x14ac:dyDescent="0.25">
      <c r="A615" s="561"/>
      <c r="B615" s="561"/>
      <c r="C615" s="722"/>
      <c r="D615" s="12" t="s">
        <v>1506</v>
      </c>
      <c r="E615" s="591">
        <v>100</v>
      </c>
      <c r="F615" s="571" t="s">
        <v>92</v>
      </c>
      <c r="G615" s="627" t="s">
        <v>40</v>
      </c>
      <c r="H615" s="627" t="s">
        <v>40</v>
      </c>
      <c r="I615" s="572">
        <v>17031.2</v>
      </c>
      <c r="J615" s="673">
        <v>2894.6</v>
      </c>
      <c r="K615" s="673">
        <v>14136.6</v>
      </c>
      <c r="L615" s="680"/>
      <c r="M615" s="680"/>
      <c r="N615" s="576"/>
      <c r="O615" s="681"/>
      <c r="P615" s="576"/>
    </row>
    <row r="616" spans="1:16" s="67" customFormat="1" ht="36.75" customHeight="1" x14ac:dyDescent="0.25">
      <c r="A616" s="536"/>
      <c r="B616" s="536"/>
      <c r="C616" s="722"/>
      <c r="D616" s="12" t="s">
        <v>1507</v>
      </c>
      <c r="E616" s="591">
        <v>100</v>
      </c>
      <c r="F616" s="588" t="s">
        <v>92</v>
      </c>
      <c r="G616" s="627" t="s">
        <v>40</v>
      </c>
      <c r="H616" s="627" t="s">
        <v>40</v>
      </c>
      <c r="I616" s="572">
        <v>2786.7</v>
      </c>
      <c r="J616" s="673">
        <v>393.5</v>
      </c>
      <c r="K616" s="673">
        <v>2393.1999999999998</v>
      </c>
      <c r="L616" s="680"/>
      <c r="M616" s="680"/>
      <c r="N616" s="576"/>
      <c r="O616" s="681"/>
      <c r="P616" s="576"/>
    </row>
    <row r="617" spans="1:16" s="67" customFormat="1" ht="27.75" customHeight="1" x14ac:dyDescent="0.25">
      <c r="A617" s="536"/>
      <c r="B617" s="536"/>
      <c r="C617" s="722"/>
      <c r="D617" s="12" t="s">
        <v>1508</v>
      </c>
      <c r="E617" s="591">
        <v>100</v>
      </c>
      <c r="F617" s="588" t="s">
        <v>454</v>
      </c>
      <c r="G617" s="627" t="s">
        <v>40</v>
      </c>
      <c r="H617" s="627" t="s">
        <v>40</v>
      </c>
      <c r="I617" s="572">
        <v>7132.1</v>
      </c>
      <c r="J617" s="673">
        <v>683.4</v>
      </c>
      <c r="K617" s="673">
        <v>6448.7000000000007</v>
      </c>
      <c r="L617" s="680"/>
      <c r="M617" s="680"/>
      <c r="N617" s="576"/>
      <c r="O617" s="681"/>
      <c r="P617" s="576"/>
    </row>
    <row r="618" spans="1:16" s="67" customFormat="1" ht="30.75" customHeight="1" x14ac:dyDescent="0.25">
      <c r="A618" s="536"/>
      <c r="B618" s="536"/>
      <c r="C618" s="722"/>
      <c r="D618" s="12" t="s">
        <v>1509</v>
      </c>
      <c r="E618" s="591">
        <v>100</v>
      </c>
      <c r="F618" s="589" t="s">
        <v>454</v>
      </c>
      <c r="G618" s="627" t="s">
        <v>40</v>
      </c>
      <c r="H618" s="627" t="s">
        <v>40</v>
      </c>
      <c r="I618" s="572">
        <v>23293.7</v>
      </c>
      <c r="J618" s="673">
        <v>2033.8</v>
      </c>
      <c r="K618" s="673">
        <v>21259.9</v>
      </c>
      <c r="L618" s="680"/>
      <c r="M618" s="680"/>
      <c r="N618" s="576"/>
      <c r="O618" s="681"/>
      <c r="P618" s="576"/>
    </row>
    <row r="619" spans="1:16" s="67" customFormat="1" ht="18" customHeight="1" x14ac:dyDescent="0.25">
      <c r="A619" s="536"/>
      <c r="B619" s="536"/>
      <c r="C619" s="722"/>
      <c r="D619" s="12" t="s">
        <v>1510</v>
      </c>
      <c r="E619" s="591">
        <v>100</v>
      </c>
      <c r="F619" s="571" t="s">
        <v>1524</v>
      </c>
      <c r="G619" s="627" t="s">
        <v>40</v>
      </c>
      <c r="H619" s="627" t="s">
        <v>40</v>
      </c>
      <c r="I619" s="572">
        <v>1452.2</v>
      </c>
      <c r="J619" s="673">
        <v>0</v>
      </c>
      <c r="K619" s="673">
        <v>1452.2</v>
      </c>
      <c r="L619" s="680"/>
      <c r="M619" s="680"/>
      <c r="N619" s="576"/>
      <c r="O619" s="681"/>
      <c r="P619" s="576"/>
    </row>
    <row r="620" spans="1:16" s="67" customFormat="1" ht="34.5" customHeight="1" x14ac:dyDescent="0.25">
      <c r="A620" s="536"/>
      <c r="B620" s="536"/>
      <c r="C620" s="722"/>
      <c r="D620" s="12" t="s">
        <v>1511</v>
      </c>
      <c r="E620" s="591">
        <v>100</v>
      </c>
      <c r="F620" s="589" t="s">
        <v>1525</v>
      </c>
      <c r="G620" s="627">
        <v>100</v>
      </c>
      <c r="H620" s="627">
        <v>118.6</v>
      </c>
      <c r="I620" s="572">
        <v>0</v>
      </c>
      <c r="J620" s="673">
        <v>0</v>
      </c>
      <c r="K620" s="673">
        <v>0</v>
      </c>
      <c r="L620" s="680"/>
      <c r="M620" s="680"/>
      <c r="N620" s="576"/>
      <c r="O620" s="681"/>
      <c r="P620" s="576"/>
    </row>
    <row r="621" spans="1:16" s="67" customFormat="1" ht="33" customHeight="1" x14ac:dyDescent="0.25">
      <c r="A621" s="536"/>
      <c r="B621" s="536"/>
      <c r="C621" s="722"/>
      <c r="D621" s="714" t="s">
        <v>1512</v>
      </c>
      <c r="E621" s="592">
        <v>100</v>
      </c>
      <c r="F621" s="588" t="s">
        <v>1526</v>
      </c>
      <c r="G621" s="627"/>
      <c r="H621" s="554"/>
      <c r="I621" s="572">
        <v>0</v>
      </c>
      <c r="J621" s="673">
        <v>0</v>
      </c>
      <c r="K621" s="673">
        <v>0</v>
      </c>
      <c r="L621" s="680"/>
      <c r="M621" s="680"/>
      <c r="N621" s="576"/>
      <c r="O621" s="681"/>
      <c r="P621" s="576"/>
    </row>
    <row r="622" spans="1:16" s="67" customFormat="1" ht="15" customHeight="1" x14ac:dyDescent="0.25">
      <c r="A622" s="536"/>
      <c r="B622" s="536"/>
      <c r="C622" s="722"/>
      <c r="D622" s="715"/>
      <c r="E622" s="593"/>
      <c r="F622" s="589" t="str">
        <f>'[1]таблица 1'!D32</f>
        <v>водоснабжение</v>
      </c>
      <c r="G622" s="627">
        <v>5.7</v>
      </c>
      <c r="H622" s="627">
        <v>7.7</v>
      </c>
      <c r="I622" s="572">
        <v>0</v>
      </c>
      <c r="J622" s="673">
        <v>0</v>
      </c>
      <c r="K622" s="673">
        <v>0</v>
      </c>
      <c r="L622" s="680">
        <f>'[1]таблица 1'!J32</f>
        <v>0</v>
      </c>
      <c r="M622" s="680"/>
      <c r="N622" s="576"/>
      <c r="O622" s="681"/>
      <c r="P622" s="576"/>
    </row>
    <row r="623" spans="1:16" s="67" customFormat="1" ht="13.5" customHeight="1" x14ac:dyDescent="0.25">
      <c r="A623" s="536"/>
      <c r="B623" s="536"/>
      <c r="C623" s="722"/>
      <c r="D623" s="715"/>
      <c r="E623" s="593"/>
      <c r="F623" s="589" t="str">
        <f>'[1]таблица 1'!D33</f>
        <v>водоотведение</v>
      </c>
      <c r="G623" s="627">
        <v>2.6</v>
      </c>
      <c r="H623" s="627">
        <v>2.5</v>
      </c>
      <c r="I623" s="572">
        <v>0</v>
      </c>
      <c r="J623" s="673">
        <v>0</v>
      </c>
      <c r="K623" s="673">
        <v>0</v>
      </c>
      <c r="L623" s="680">
        <f>'[1]таблица 1'!J33</f>
        <v>0</v>
      </c>
      <c r="M623" s="680"/>
      <c r="N623" s="576"/>
      <c r="O623" s="681"/>
      <c r="P623" s="576"/>
    </row>
    <row r="624" spans="1:16" s="67" customFormat="1" ht="14.25" customHeight="1" x14ac:dyDescent="0.25">
      <c r="A624" s="536"/>
      <c r="B624" s="536"/>
      <c r="C624" s="722"/>
      <c r="D624" s="716"/>
      <c r="E624" s="593"/>
      <c r="F624" s="589" t="str">
        <f>'[1]таблица 1'!D34</f>
        <v>теплоснабжение</v>
      </c>
      <c r="G624" s="627">
        <v>1.2</v>
      </c>
      <c r="H624" s="627">
        <v>1.1000000000000001</v>
      </c>
      <c r="I624" s="572">
        <v>0</v>
      </c>
      <c r="J624" s="673">
        <v>0</v>
      </c>
      <c r="K624" s="673">
        <v>0</v>
      </c>
      <c r="L624" s="680">
        <f>'[1]таблица 1'!J34</f>
        <v>0</v>
      </c>
      <c r="M624" s="680"/>
      <c r="N624" s="576"/>
      <c r="O624" s="681"/>
      <c r="P624" s="576"/>
    </row>
    <row r="625" spans="1:16" s="67" customFormat="1" ht="28.5" customHeight="1" x14ac:dyDescent="0.25">
      <c r="A625" s="536"/>
      <c r="B625" s="536"/>
      <c r="C625" s="722"/>
      <c r="D625" s="717" t="s">
        <v>1513</v>
      </c>
      <c r="E625" s="592">
        <v>100</v>
      </c>
      <c r="F625" s="558" t="s">
        <v>1527</v>
      </c>
      <c r="G625" s="627"/>
      <c r="H625" s="627"/>
      <c r="I625" s="572">
        <v>7978.92</v>
      </c>
      <c r="J625" s="673">
        <v>0</v>
      </c>
      <c r="K625" s="673">
        <v>7978.92</v>
      </c>
      <c r="L625" s="680"/>
      <c r="M625" s="680"/>
      <c r="N625" s="576"/>
      <c r="O625" s="681"/>
      <c r="P625" s="576"/>
    </row>
    <row r="626" spans="1:16" s="67" customFormat="1" ht="18" customHeight="1" x14ac:dyDescent="0.25">
      <c r="A626" s="536"/>
      <c r="B626" s="536"/>
      <c r="C626" s="722"/>
      <c r="D626" s="718"/>
      <c r="E626" s="592"/>
      <c r="F626" s="558" t="s">
        <v>50</v>
      </c>
      <c r="G626" s="627">
        <v>20.5</v>
      </c>
      <c r="H626" s="627">
        <v>28.2</v>
      </c>
      <c r="I626" s="572">
        <v>0</v>
      </c>
      <c r="J626" s="673">
        <v>0</v>
      </c>
      <c r="K626" s="673">
        <v>0</v>
      </c>
      <c r="L626" s="680"/>
      <c r="M626" s="680"/>
      <c r="N626" s="576"/>
      <c r="O626" s="681"/>
      <c r="P626" s="576"/>
    </row>
    <row r="627" spans="1:16" s="67" customFormat="1" ht="18" customHeight="1" x14ac:dyDescent="0.25">
      <c r="A627" s="536"/>
      <c r="B627" s="536"/>
      <c r="C627" s="722"/>
      <c r="D627" s="718"/>
      <c r="E627" s="592"/>
      <c r="F627" s="558" t="s">
        <v>78</v>
      </c>
      <c r="G627" s="627">
        <v>3.5</v>
      </c>
      <c r="H627" s="627">
        <v>4.5999999999999996</v>
      </c>
      <c r="I627" s="572">
        <v>0</v>
      </c>
      <c r="J627" s="673">
        <v>0</v>
      </c>
      <c r="K627" s="673">
        <v>0</v>
      </c>
      <c r="L627" s="680"/>
      <c r="M627" s="680"/>
      <c r="N627" s="576"/>
      <c r="O627" s="681"/>
      <c r="P627" s="576"/>
    </row>
    <row r="628" spans="1:16" s="67" customFormat="1" ht="16.5" customHeight="1" x14ac:dyDescent="0.25">
      <c r="A628" s="536"/>
      <c r="B628" s="536"/>
      <c r="C628" s="722"/>
      <c r="D628" s="719"/>
      <c r="E628" s="592"/>
      <c r="F628" s="558" t="s">
        <v>95</v>
      </c>
      <c r="G628" s="627">
        <v>4.0999999999999996</v>
      </c>
      <c r="H628" s="627">
        <v>4.5999999999999996</v>
      </c>
      <c r="I628" s="572">
        <v>0</v>
      </c>
      <c r="J628" s="673">
        <v>0</v>
      </c>
      <c r="K628" s="673">
        <v>0</v>
      </c>
      <c r="L628" s="680"/>
      <c r="M628" s="680"/>
      <c r="N628" s="576"/>
      <c r="O628" s="681"/>
      <c r="P628" s="576"/>
    </row>
    <row r="629" spans="1:16" s="67" customFormat="1" ht="19.5" customHeight="1" x14ac:dyDescent="0.25">
      <c r="A629" s="536"/>
      <c r="B629" s="536"/>
      <c r="C629" s="722"/>
      <c r="D629" s="720" t="s">
        <v>1514</v>
      </c>
      <c r="E629" s="591">
        <v>100</v>
      </c>
      <c r="F629" s="558" t="s">
        <v>1528</v>
      </c>
      <c r="G629" s="627">
        <v>55</v>
      </c>
      <c r="H629" s="627">
        <v>84</v>
      </c>
      <c r="I629" s="572">
        <v>0</v>
      </c>
      <c r="J629" s="673">
        <v>0</v>
      </c>
      <c r="K629" s="673">
        <v>0</v>
      </c>
      <c r="L629" s="680"/>
      <c r="M629" s="680"/>
      <c r="N629" s="576"/>
      <c r="O629" s="681"/>
      <c r="P629" s="576"/>
    </row>
    <row r="630" spans="1:16" s="67" customFormat="1" ht="17.25" customHeight="1" x14ac:dyDescent="0.25">
      <c r="A630" s="536"/>
      <c r="B630" s="536"/>
      <c r="C630" s="722"/>
      <c r="D630" s="721"/>
      <c r="E630" s="591"/>
      <c r="F630" s="558" t="s">
        <v>1529</v>
      </c>
      <c r="G630" s="627">
        <v>75</v>
      </c>
      <c r="H630" s="627">
        <v>60</v>
      </c>
      <c r="I630" s="572">
        <v>0</v>
      </c>
      <c r="J630" s="673">
        <v>0</v>
      </c>
      <c r="K630" s="673">
        <v>0</v>
      </c>
      <c r="L630" s="680"/>
      <c r="M630" s="680"/>
      <c r="N630" s="576"/>
      <c r="O630" s="681"/>
      <c r="P630" s="576"/>
    </row>
    <row r="631" spans="1:16" s="67" customFormat="1" ht="24.75" customHeight="1" x14ac:dyDescent="0.25">
      <c r="A631" s="536"/>
      <c r="B631" s="536"/>
      <c r="C631" s="722"/>
      <c r="D631" s="665" t="s">
        <v>1515</v>
      </c>
      <c r="E631" s="591">
        <v>100</v>
      </c>
      <c r="F631" s="558" t="s">
        <v>1530</v>
      </c>
      <c r="G631" s="627" t="s">
        <v>40</v>
      </c>
      <c r="H631" s="573" t="s">
        <v>1538</v>
      </c>
      <c r="I631" s="572">
        <v>0</v>
      </c>
      <c r="J631" s="673">
        <v>0</v>
      </c>
      <c r="K631" s="673">
        <v>0</v>
      </c>
      <c r="L631" s="680"/>
      <c r="M631" s="680"/>
      <c r="N631" s="576"/>
      <c r="O631" s="681"/>
      <c r="P631" s="576"/>
    </row>
    <row r="632" spans="1:16" s="67" customFormat="1" ht="16.5" customHeight="1" x14ac:dyDescent="0.25">
      <c r="A632" s="536"/>
      <c r="B632" s="536"/>
      <c r="C632" s="722"/>
      <c r="D632" s="665" t="s">
        <v>1516</v>
      </c>
      <c r="E632" s="591">
        <v>100</v>
      </c>
      <c r="F632" s="558" t="s">
        <v>1531</v>
      </c>
      <c r="G632" s="627" t="s">
        <v>40</v>
      </c>
      <c r="H632" s="573">
        <v>100</v>
      </c>
      <c r="I632" s="572">
        <v>0</v>
      </c>
      <c r="J632" s="673">
        <v>0</v>
      </c>
      <c r="K632" s="673">
        <v>0</v>
      </c>
      <c r="L632" s="680"/>
      <c r="M632" s="680"/>
      <c r="N632" s="576"/>
      <c r="O632" s="681"/>
      <c r="P632" s="576"/>
    </row>
    <row r="633" spans="1:16" s="67" customFormat="1" ht="14.25" customHeight="1" x14ac:dyDescent="0.25">
      <c r="A633" s="536"/>
      <c r="B633" s="536"/>
      <c r="C633" s="722"/>
      <c r="D633" s="665" t="s">
        <v>1517</v>
      </c>
      <c r="E633" s="591">
        <v>100</v>
      </c>
      <c r="F633" s="558" t="s">
        <v>1532</v>
      </c>
      <c r="G633" s="627" t="s">
        <v>40</v>
      </c>
      <c r="H633" s="573" t="s">
        <v>1539</v>
      </c>
      <c r="I633" s="572">
        <v>1650</v>
      </c>
      <c r="J633" s="673">
        <v>0</v>
      </c>
      <c r="K633" s="673">
        <v>1650</v>
      </c>
      <c r="L633" s="680"/>
      <c r="M633" s="680"/>
      <c r="N633" s="576"/>
      <c r="O633" s="681"/>
      <c r="P633" s="576"/>
    </row>
    <row r="634" spans="1:16" s="67" customFormat="1" ht="14.25" customHeight="1" x14ac:dyDescent="0.25">
      <c r="A634" s="536"/>
      <c r="B634" s="536"/>
      <c r="C634" s="722"/>
      <c r="D634" s="665" t="s">
        <v>499</v>
      </c>
      <c r="E634" s="591">
        <v>100</v>
      </c>
      <c r="F634" s="558" t="s">
        <v>1533</v>
      </c>
      <c r="G634" s="627" t="s">
        <v>40</v>
      </c>
      <c r="H634" s="573" t="s">
        <v>1422</v>
      </c>
      <c r="I634" s="572">
        <v>0</v>
      </c>
      <c r="J634" s="673">
        <v>0</v>
      </c>
      <c r="K634" s="673">
        <v>0</v>
      </c>
      <c r="L634" s="680"/>
      <c r="M634" s="680"/>
      <c r="N634" s="576"/>
      <c r="O634" s="681"/>
      <c r="P634" s="576"/>
    </row>
    <row r="635" spans="1:16" s="67" customFormat="1" ht="16.5" customHeight="1" x14ac:dyDescent="0.25">
      <c r="A635" s="536"/>
      <c r="B635" s="536"/>
      <c r="C635" s="722"/>
      <c r="D635" s="665" t="s">
        <v>1518</v>
      </c>
      <c r="E635" s="591">
        <v>100</v>
      </c>
      <c r="F635" s="558" t="s">
        <v>1530</v>
      </c>
      <c r="G635" s="627" t="s">
        <v>40</v>
      </c>
      <c r="H635" s="573" t="s">
        <v>1540</v>
      </c>
      <c r="I635" s="572">
        <v>0</v>
      </c>
      <c r="J635" s="673">
        <v>0</v>
      </c>
      <c r="K635" s="673">
        <v>0</v>
      </c>
      <c r="L635" s="680"/>
      <c r="M635" s="680"/>
      <c r="N635" s="576"/>
      <c r="O635" s="681"/>
      <c r="P635" s="576"/>
    </row>
    <row r="636" spans="1:16" s="67" customFormat="1" ht="37.5" customHeight="1" x14ac:dyDescent="0.25">
      <c r="A636" s="536"/>
      <c r="B636" s="536"/>
      <c r="C636" s="722"/>
      <c r="D636" s="665" t="s">
        <v>1519</v>
      </c>
      <c r="E636" s="591">
        <v>100</v>
      </c>
      <c r="F636" s="558" t="s">
        <v>1534</v>
      </c>
      <c r="G636" s="627" t="s">
        <v>40</v>
      </c>
      <c r="H636" s="573" t="s">
        <v>1540</v>
      </c>
      <c r="I636" s="572">
        <v>12323.2</v>
      </c>
      <c r="J636" s="673">
        <v>0</v>
      </c>
      <c r="K636" s="673">
        <v>12323.2</v>
      </c>
      <c r="L636" s="680"/>
      <c r="M636" s="680"/>
      <c r="N636" s="576"/>
      <c r="O636" s="681"/>
      <c r="P636" s="576"/>
    </row>
    <row r="637" spans="1:16" s="67" customFormat="1" ht="49.5" customHeight="1" x14ac:dyDescent="0.25">
      <c r="A637" s="536"/>
      <c r="B637" s="536"/>
      <c r="C637" s="722"/>
      <c r="D637" s="642" t="s">
        <v>503</v>
      </c>
      <c r="E637" s="591">
        <v>100</v>
      </c>
      <c r="F637" s="558" t="s">
        <v>1535</v>
      </c>
      <c r="G637" s="627" t="s">
        <v>40</v>
      </c>
      <c r="H637" s="627" t="s">
        <v>40</v>
      </c>
      <c r="I637" s="572">
        <v>12387.8</v>
      </c>
      <c r="J637" s="673">
        <v>312.89999999999998</v>
      </c>
      <c r="K637" s="673">
        <v>12074.9</v>
      </c>
      <c r="L637" s="680"/>
      <c r="M637" s="680"/>
      <c r="N637" s="576"/>
      <c r="O637" s="681"/>
      <c r="P637" s="576"/>
    </row>
    <row r="638" spans="1:16" s="67" customFormat="1" ht="51.75" customHeight="1" x14ac:dyDescent="0.25">
      <c r="A638" s="536"/>
      <c r="B638" s="536"/>
      <c r="C638" s="722"/>
      <c r="D638" s="642" t="s">
        <v>1520</v>
      </c>
      <c r="E638" s="591">
        <v>100</v>
      </c>
      <c r="F638" s="558" t="s">
        <v>1536</v>
      </c>
      <c r="G638" s="627" t="s">
        <v>40</v>
      </c>
      <c r="H638" s="627" t="s">
        <v>40</v>
      </c>
      <c r="I638" s="572">
        <v>17112</v>
      </c>
      <c r="J638" s="673">
        <v>2516.6</v>
      </c>
      <c r="K638" s="673">
        <v>14595.4</v>
      </c>
      <c r="L638" s="680"/>
      <c r="M638" s="680"/>
      <c r="N638" s="576"/>
      <c r="O638" s="681"/>
      <c r="P638" s="576"/>
    </row>
    <row r="639" spans="1:16" s="67" customFormat="1" ht="76.5" customHeight="1" x14ac:dyDescent="0.25">
      <c r="A639" s="536"/>
      <c r="B639" s="536"/>
      <c r="C639" s="722"/>
      <c r="D639" s="642" t="s">
        <v>1521</v>
      </c>
      <c r="E639" s="591">
        <v>100</v>
      </c>
      <c r="F639" s="558" t="s">
        <v>1537</v>
      </c>
      <c r="G639" s="627" t="s">
        <v>40</v>
      </c>
      <c r="H639" s="627" t="s">
        <v>40</v>
      </c>
      <c r="I639" s="572">
        <v>6816.9</v>
      </c>
      <c r="J639" s="673">
        <v>954.7</v>
      </c>
      <c r="K639" s="673">
        <v>5862.2</v>
      </c>
      <c r="L639" s="680"/>
      <c r="M639" s="680"/>
      <c r="N639" s="576"/>
      <c r="O639" s="681"/>
      <c r="P639" s="576"/>
    </row>
    <row r="640" spans="1:16" s="342" customFormat="1" ht="30" customHeight="1" x14ac:dyDescent="0.25">
      <c r="A640" s="536"/>
      <c r="B640" s="536"/>
      <c r="C640" s="722" t="s">
        <v>1368</v>
      </c>
      <c r="D640" s="646" t="s">
        <v>1370</v>
      </c>
      <c r="E640" s="31">
        <v>100</v>
      </c>
      <c r="F640" s="571" t="s">
        <v>62</v>
      </c>
      <c r="G640" s="627">
        <v>48.5</v>
      </c>
      <c r="H640" s="627">
        <v>100</v>
      </c>
      <c r="I640" s="572">
        <v>7010.2</v>
      </c>
      <c r="J640" s="673">
        <v>0</v>
      </c>
      <c r="K640" s="673">
        <v>7010.2</v>
      </c>
      <c r="L640" s="680"/>
      <c r="M640" s="680"/>
      <c r="N640" s="576"/>
      <c r="O640" s="681"/>
      <c r="P640" s="576"/>
    </row>
    <row r="641" spans="1:16" s="342" customFormat="1" ht="28.5" customHeight="1" x14ac:dyDescent="0.25">
      <c r="A641" s="536"/>
      <c r="B641" s="536"/>
      <c r="C641" s="722"/>
      <c r="D641" s="646" t="s">
        <v>1371</v>
      </c>
      <c r="E641" s="31">
        <v>100</v>
      </c>
      <c r="F641" s="571" t="s">
        <v>62</v>
      </c>
      <c r="G641" s="627">
        <v>6</v>
      </c>
      <c r="H641" s="627">
        <v>100</v>
      </c>
      <c r="I641" s="572">
        <v>1198</v>
      </c>
      <c r="J641" s="673">
        <v>0</v>
      </c>
      <c r="K641" s="673">
        <v>1198</v>
      </c>
      <c r="L641" s="680"/>
      <c r="M641" s="680"/>
      <c r="N641" s="576"/>
      <c r="O641" s="681"/>
      <c r="P641" s="576"/>
    </row>
    <row r="642" spans="1:16" s="342" customFormat="1" ht="28.5" customHeight="1" x14ac:dyDescent="0.25">
      <c r="A642" s="536"/>
      <c r="B642" s="536"/>
      <c r="C642" s="722"/>
      <c r="D642" s="646" t="s">
        <v>1372</v>
      </c>
      <c r="E642" s="31">
        <v>100</v>
      </c>
      <c r="F642" s="571" t="s">
        <v>62</v>
      </c>
      <c r="G642" s="627">
        <v>6.4</v>
      </c>
      <c r="H642" s="627">
        <v>100</v>
      </c>
      <c r="I642" s="572">
        <v>1420.5</v>
      </c>
      <c r="J642" s="673">
        <v>0</v>
      </c>
      <c r="K642" s="673">
        <v>1420.5</v>
      </c>
      <c r="L642" s="680"/>
      <c r="M642" s="680"/>
      <c r="N642" s="576"/>
      <c r="O642" s="681"/>
      <c r="P642" s="576"/>
    </row>
    <row r="643" spans="1:16" s="342" customFormat="1" ht="43.5" customHeight="1" x14ac:dyDescent="0.25">
      <c r="A643" s="536"/>
      <c r="B643" s="536"/>
      <c r="C643" s="722"/>
      <c r="D643" s="646" t="s">
        <v>1373</v>
      </c>
      <c r="E643" s="31">
        <v>100</v>
      </c>
      <c r="F643" s="571" t="s">
        <v>62</v>
      </c>
      <c r="G643" s="627">
        <v>13.6</v>
      </c>
      <c r="H643" s="627">
        <v>100</v>
      </c>
      <c r="I643" s="572">
        <v>2808.6</v>
      </c>
      <c r="J643" s="673">
        <v>0</v>
      </c>
      <c r="K643" s="673">
        <v>2808.6</v>
      </c>
      <c r="L643" s="680"/>
      <c r="M643" s="680"/>
      <c r="N643" s="576"/>
      <c r="O643" s="681"/>
      <c r="P643" s="576"/>
    </row>
    <row r="644" spans="1:16" s="342" customFormat="1" ht="28.5" customHeight="1" x14ac:dyDescent="0.25">
      <c r="A644" s="536"/>
      <c r="B644" s="536"/>
      <c r="C644" s="722"/>
      <c r="D644" s="646" t="s">
        <v>1374</v>
      </c>
      <c r="E644" s="31">
        <v>100</v>
      </c>
      <c r="F644" s="571" t="s">
        <v>62</v>
      </c>
      <c r="G644" s="627">
        <v>4</v>
      </c>
      <c r="H644" s="627">
        <v>100</v>
      </c>
      <c r="I644" s="572">
        <v>1115.0999999999999</v>
      </c>
      <c r="J644" s="673">
        <v>0</v>
      </c>
      <c r="K644" s="673">
        <v>1115.0999999999999</v>
      </c>
      <c r="L644" s="680"/>
      <c r="M644" s="680"/>
      <c r="N644" s="576"/>
      <c r="O644" s="681"/>
      <c r="P644" s="576"/>
    </row>
    <row r="645" spans="1:16" s="342" customFormat="1" ht="28.5" customHeight="1" x14ac:dyDescent="0.25">
      <c r="A645" s="536"/>
      <c r="B645" s="536"/>
      <c r="C645" s="722"/>
      <c r="D645" s="646" t="s">
        <v>1375</v>
      </c>
      <c r="E645" s="31">
        <v>100</v>
      </c>
      <c r="F645" s="571" t="s">
        <v>83</v>
      </c>
      <c r="G645" s="627">
        <v>6.4</v>
      </c>
      <c r="H645" s="627">
        <v>100</v>
      </c>
      <c r="I645" s="572">
        <v>1322.5</v>
      </c>
      <c r="J645" s="673">
        <v>0</v>
      </c>
      <c r="K645" s="673">
        <v>1322.5</v>
      </c>
      <c r="L645" s="680"/>
      <c r="M645" s="680"/>
      <c r="N645" s="576"/>
      <c r="O645" s="681"/>
      <c r="P645" s="576"/>
    </row>
    <row r="646" spans="1:16" s="342" customFormat="1" ht="22.5" customHeight="1" x14ac:dyDescent="0.25">
      <c r="A646" s="536"/>
      <c r="B646" s="536"/>
      <c r="C646" s="722"/>
      <c r="D646" s="646" t="s">
        <v>1378</v>
      </c>
      <c r="E646" s="31">
        <v>100</v>
      </c>
      <c r="F646" s="571" t="s">
        <v>83</v>
      </c>
      <c r="G646" s="627">
        <v>32.299999999999997</v>
      </c>
      <c r="H646" s="627">
        <v>100</v>
      </c>
      <c r="I646" s="572">
        <v>4239.8999999999996</v>
      </c>
      <c r="J646" s="673">
        <v>0</v>
      </c>
      <c r="K646" s="673">
        <v>4239.8999999999996</v>
      </c>
      <c r="L646" s="680"/>
      <c r="M646" s="680"/>
      <c r="N646" s="576"/>
      <c r="O646" s="681"/>
      <c r="P646" s="576"/>
    </row>
    <row r="647" spans="1:16" s="342" customFormat="1" ht="58.5" customHeight="1" x14ac:dyDescent="0.25">
      <c r="A647" s="536"/>
      <c r="B647" s="536"/>
      <c r="C647" s="722"/>
      <c r="D647" s="646" t="s">
        <v>1376</v>
      </c>
      <c r="E647" s="31">
        <v>100</v>
      </c>
      <c r="F647" s="571" t="s">
        <v>92</v>
      </c>
      <c r="G647" s="627" t="s">
        <v>40</v>
      </c>
      <c r="H647" s="627" t="s">
        <v>40</v>
      </c>
      <c r="I647" s="572">
        <v>2053</v>
      </c>
      <c r="J647" s="673">
        <v>0</v>
      </c>
      <c r="K647" s="673">
        <v>2053</v>
      </c>
      <c r="L647" s="680"/>
      <c r="M647" s="680"/>
      <c r="N647" s="576"/>
      <c r="O647" s="681"/>
      <c r="P647" s="576"/>
    </row>
    <row r="648" spans="1:16" s="342" customFormat="1" ht="28.5" customHeight="1" x14ac:dyDescent="0.25">
      <c r="A648" s="536"/>
      <c r="B648" s="536"/>
      <c r="C648" s="722"/>
      <c r="D648" s="646" t="s">
        <v>1377</v>
      </c>
      <c r="E648" s="31">
        <v>100</v>
      </c>
      <c r="F648" s="571" t="s">
        <v>454</v>
      </c>
      <c r="G648" s="627" t="s">
        <v>40</v>
      </c>
      <c r="H648" s="627" t="s">
        <v>40</v>
      </c>
      <c r="I648" s="572">
        <v>1175.4000000000001</v>
      </c>
      <c r="J648" s="673">
        <v>0</v>
      </c>
      <c r="K648" s="673">
        <v>1175.4000000000001</v>
      </c>
      <c r="L648" s="680"/>
      <c r="M648" s="680"/>
      <c r="N648" s="576"/>
      <c r="O648" s="681"/>
      <c r="P648" s="576"/>
    </row>
    <row r="649" spans="1:16" s="342" customFormat="1" ht="29.25" customHeight="1" x14ac:dyDescent="0.25">
      <c r="A649" s="536"/>
      <c r="B649" s="536"/>
      <c r="C649" s="722"/>
      <c r="D649" s="646" t="s">
        <v>1379</v>
      </c>
      <c r="E649" s="31">
        <v>100</v>
      </c>
      <c r="F649" s="571" t="s">
        <v>92</v>
      </c>
      <c r="G649" s="627" t="s">
        <v>40</v>
      </c>
      <c r="H649" s="627" t="s">
        <v>40</v>
      </c>
      <c r="I649" s="572">
        <v>8087.5</v>
      </c>
      <c r="J649" s="673">
        <v>6704.4</v>
      </c>
      <c r="K649" s="673">
        <v>1383.1</v>
      </c>
      <c r="L649" s="680"/>
      <c r="M649" s="680"/>
      <c r="N649" s="576"/>
      <c r="O649" s="681"/>
      <c r="P649" s="576"/>
    </row>
    <row r="650" spans="1:16" s="342" customFormat="1" ht="30.75" customHeight="1" x14ac:dyDescent="0.25">
      <c r="A650" s="536"/>
      <c r="B650" s="536"/>
      <c r="C650" s="722"/>
      <c r="D650" s="646" t="s">
        <v>1380</v>
      </c>
      <c r="E650" s="31">
        <v>100</v>
      </c>
      <c r="F650" s="571" t="s">
        <v>92</v>
      </c>
      <c r="G650" s="627" t="s">
        <v>40</v>
      </c>
      <c r="H650" s="627" t="s">
        <v>40</v>
      </c>
      <c r="I650" s="572">
        <v>17112.7</v>
      </c>
      <c r="J650" s="673">
        <v>3369.3</v>
      </c>
      <c r="K650" s="673">
        <v>13743.4</v>
      </c>
      <c r="L650" s="680"/>
      <c r="M650" s="680"/>
      <c r="N650" s="576"/>
      <c r="O650" s="681"/>
      <c r="P650" s="576"/>
    </row>
    <row r="651" spans="1:16" s="342" customFormat="1" ht="30" customHeight="1" x14ac:dyDescent="0.25">
      <c r="A651" s="536"/>
      <c r="B651" s="536"/>
      <c r="C651" s="722"/>
      <c r="D651" s="646" t="s">
        <v>1381</v>
      </c>
      <c r="E651" s="31">
        <v>100</v>
      </c>
      <c r="F651" s="571" t="s">
        <v>454</v>
      </c>
      <c r="G651" s="627" t="s">
        <v>40</v>
      </c>
      <c r="H651" s="627" t="s">
        <v>40</v>
      </c>
      <c r="I651" s="572">
        <v>5470.1</v>
      </c>
      <c r="J651" s="673">
        <v>4818.5</v>
      </c>
      <c r="K651" s="673">
        <v>651.6</v>
      </c>
      <c r="L651" s="680"/>
      <c r="M651" s="680"/>
      <c r="N651" s="576"/>
      <c r="O651" s="681"/>
      <c r="P651" s="576"/>
    </row>
    <row r="652" spans="1:16" s="342" customFormat="1" ht="29.25" customHeight="1" x14ac:dyDescent="0.25">
      <c r="A652" s="536"/>
      <c r="B652" s="536"/>
      <c r="C652" s="722" t="s">
        <v>1130</v>
      </c>
      <c r="D652" s="594" t="s">
        <v>1132</v>
      </c>
      <c r="E652" s="31">
        <v>100</v>
      </c>
      <c r="F652" s="571" t="s">
        <v>83</v>
      </c>
      <c r="G652" s="627">
        <v>3.7644201578627809</v>
      </c>
      <c r="H652" s="627">
        <v>7.9291378628341098</v>
      </c>
      <c r="I652" s="572">
        <v>5452.7</v>
      </c>
      <c r="J652" s="673">
        <v>2898.6</v>
      </c>
      <c r="K652" s="673">
        <v>2554.1</v>
      </c>
      <c r="L652" s="680"/>
      <c r="M652" s="680"/>
      <c r="N652" s="576"/>
      <c r="O652" s="681"/>
      <c r="P652" s="576"/>
    </row>
    <row r="653" spans="1:16" s="342" customFormat="1" ht="29.25" customHeight="1" x14ac:dyDescent="0.25">
      <c r="A653" s="536"/>
      <c r="B653" s="536"/>
      <c r="C653" s="722"/>
      <c r="D653" s="594" t="s">
        <v>1135</v>
      </c>
      <c r="E653" s="31">
        <v>100</v>
      </c>
      <c r="F653" s="571" t="s">
        <v>83</v>
      </c>
      <c r="G653" s="627">
        <v>10.018214936247723</v>
      </c>
      <c r="H653" s="627">
        <v>17.656199966094675</v>
      </c>
      <c r="I653" s="572">
        <v>17707.099999999999</v>
      </c>
      <c r="J653" s="673">
        <v>10259.200000000001</v>
      </c>
      <c r="K653" s="673">
        <v>7447.8999999999978</v>
      </c>
      <c r="L653" s="680"/>
      <c r="M653" s="680"/>
      <c r="N653" s="576"/>
      <c r="O653" s="681"/>
      <c r="P653" s="576"/>
    </row>
    <row r="654" spans="1:16" s="342" customFormat="1" ht="28.5" customHeight="1" x14ac:dyDescent="0.25">
      <c r="A654" s="536"/>
      <c r="B654" s="536"/>
      <c r="C654" s="722"/>
      <c r="D654" s="594" t="s">
        <v>1134</v>
      </c>
      <c r="E654" s="31">
        <v>100</v>
      </c>
      <c r="F654" s="571" t="s">
        <v>83</v>
      </c>
      <c r="G654" s="627">
        <v>6.4359441408621736</v>
      </c>
      <c r="H654" s="627">
        <v>10.521953700389911</v>
      </c>
      <c r="I654" s="572">
        <v>9570.2999999999993</v>
      </c>
      <c r="J654" s="673">
        <v>5046.5999999999995</v>
      </c>
      <c r="K654" s="673">
        <v>4523.7</v>
      </c>
      <c r="L654" s="680"/>
      <c r="M654" s="680"/>
      <c r="N654" s="576"/>
      <c r="O654" s="681"/>
      <c r="P654" s="576"/>
    </row>
    <row r="655" spans="1:16" s="342" customFormat="1" ht="29.25" customHeight="1" x14ac:dyDescent="0.25">
      <c r="A655" s="536"/>
      <c r="B655" s="536"/>
      <c r="C655" s="722"/>
      <c r="D655" s="594" t="s">
        <v>1136</v>
      </c>
      <c r="E655" s="31">
        <v>100</v>
      </c>
      <c r="F655" s="571" t="s">
        <v>83</v>
      </c>
      <c r="G655" s="627">
        <v>10.139647844565877</v>
      </c>
      <c r="H655" s="627">
        <v>16.28868503833186</v>
      </c>
      <c r="I655" s="572">
        <v>15457.5</v>
      </c>
      <c r="J655" s="673">
        <v>7662.3</v>
      </c>
      <c r="K655" s="673">
        <v>7795.2</v>
      </c>
      <c r="L655" s="680"/>
      <c r="M655" s="680"/>
      <c r="N655" s="576"/>
      <c r="O655" s="681"/>
      <c r="P655" s="576"/>
    </row>
    <row r="656" spans="1:16" s="342" customFormat="1" ht="29.25" customHeight="1" x14ac:dyDescent="0.25">
      <c r="A656" s="536"/>
      <c r="B656" s="536"/>
      <c r="C656" s="722"/>
      <c r="D656" s="594" t="s">
        <v>1137</v>
      </c>
      <c r="E656" s="31">
        <v>100</v>
      </c>
      <c r="F656" s="571" t="s">
        <v>83</v>
      </c>
      <c r="G656" s="627">
        <v>5.1001821493624773</v>
      </c>
      <c r="H656" s="627">
        <v>7.9545668594247401</v>
      </c>
      <c r="I656" s="572">
        <v>8133.3</v>
      </c>
      <c r="J656" s="673">
        <v>4150.6000000000004</v>
      </c>
      <c r="K656" s="673">
        <v>3982.7</v>
      </c>
      <c r="L656" s="680"/>
      <c r="M656" s="680"/>
      <c r="N656" s="576"/>
      <c r="O656" s="681"/>
      <c r="P656" s="576"/>
    </row>
    <row r="657" spans="1:16" s="342" customFormat="1" ht="28.5" customHeight="1" x14ac:dyDescent="0.25">
      <c r="A657" s="536"/>
      <c r="B657" s="536"/>
      <c r="C657" s="722"/>
      <c r="D657" s="594" t="s">
        <v>1138</v>
      </c>
      <c r="E657" s="31">
        <v>100</v>
      </c>
      <c r="F657" s="571" t="s">
        <v>83</v>
      </c>
      <c r="G657" s="627">
        <v>5.7680631451123254</v>
      </c>
      <c r="H657" s="627">
        <v>9.6140443406355374</v>
      </c>
      <c r="I657" s="572">
        <v>9579.2000000000007</v>
      </c>
      <c r="J657" s="673">
        <v>4783.3</v>
      </c>
      <c r="K657" s="673">
        <v>4795.9000000000005</v>
      </c>
      <c r="L657" s="680"/>
      <c r="M657" s="680"/>
      <c r="N657" s="576"/>
      <c r="O657" s="681"/>
      <c r="P657" s="576"/>
    </row>
    <row r="658" spans="1:16" s="342" customFormat="1" ht="32.25" customHeight="1" x14ac:dyDescent="0.25">
      <c r="A658" s="536"/>
      <c r="B658" s="536"/>
      <c r="C658" s="722"/>
      <c r="D658" s="594" t="s">
        <v>1141</v>
      </c>
      <c r="E658" s="31">
        <v>100</v>
      </c>
      <c r="F658" s="571" t="s">
        <v>83</v>
      </c>
      <c r="G658" s="627">
        <v>2.8536733454766239</v>
      </c>
      <c r="H658" s="627">
        <v>4.1920171786999196</v>
      </c>
      <c r="I658" s="572">
        <v>4989.1000000000004</v>
      </c>
      <c r="J658" s="673">
        <v>2388</v>
      </c>
      <c r="K658" s="673">
        <v>2601.1000000000004</v>
      </c>
      <c r="L658" s="680"/>
      <c r="M658" s="680"/>
      <c r="N658" s="576"/>
      <c r="O658" s="681"/>
      <c r="P658" s="576"/>
    </row>
    <row r="659" spans="1:16" s="342" customFormat="1" ht="30" customHeight="1" x14ac:dyDescent="0.25">
      <c r="A659" s="536"/>
      <c r="B659" s="536"/>
      <c r="C659" s="722"/>
      <c r="D659" s="594" t="s">
        <v>1139</v>
      </c>
      <c r="E659" s="31">
        <v>100</v>
      </c>
      <c r="F659" s="571" t="s">
        <v>83</v>
      </c>
      <c r="G659" s="627">
        <v>3.0965391621129328</v>
      </c>
      <c r="H659" s="627">
        <v>4.6845862608073237</v>
      </c>
      <c r="I659" s="572">
        <v>7270.8000000000011</v>
      </c>
      <c r="J659" s="673">
        <v>2578.1</v>
      </c>
      <c r="K659" s="673">
        <v>4692.7000000000007</v>
      </c>
      <c r="L659" s="680"/>
      <c r="M659" s="680"/>
      <c r="N659" s="576"/>
      <c r="O659" s="681"/>
      <c r="P659" s="576"/>
    </row>
    <row r="660" spans="1:16" s="342" customFormat="1" ht="28.5" customHeight="1" x14ac:dyDescent="0.25">
      <c r="A660" s="536"/>
      <c r="B660" s="536"/>
      <c r="C660" s="722"/>
      <c r="D660" s="594" t="s">
        <v>1140</v>
      </c>
      <c r="E660" s="31">
        <v>100</v>
      </c>
      <c r="F660" s="571" t="s">
        <v>83</v>
      </c>
      <c r="G660" s="627">
        <v>11.718275652701882</v>
      </c>
      <c r="H660" s="627">
        <v>21.158808792781933</v>
      </c>
      <c r="I660" s="572">
        <v>18351.599999999999</v>
      </c>
      <c r="J660" s="673">
        <v>8863.7000000000007</v>
      </c>
      <c r="K660" s="673">
        <v>9487.8999999999978</v>
      </c>
      <c r="L660" s="680"/>
      <c r="M660" s="680"/>
      <c r="N660" s="576"/>
      <c r="O660" s="681"/>
      <c r="P660" s="576"/>
    </row>
    <row r="661" spans="1:16" s="342" customFormat="1" ht="31.5" customHeight="1" x14ac:dyDescent="0.25">
      <c r="A661" s="536"/>
      <c r="B661" s="536"/>
      <c r="C661" s="722"/>
      <c r="D661" s="646" t="s">
        <v>1154</v>
      </c>
      <c r="E661" s="31">
        <v>100</v>
      </c>
      <c r="F661" s="571" t="s">
        <v>62</v>
      </c>
      <c r="G661" s="627">
        <v>13.701527614571093</v>
      </c>
      <c r="H661" s="627">
        <v>1.7315417647873668</v>
      </c>
      <c r="I661" s="572">
        <v>35076.9</v>
      </c>
      <c r="J661" s="673">
        <v>22668.100000000002</v>
      </c>
      <c r="K661" s="673">
        <v>12408.8</v>
      </c>
      <c r="L661" s="680"/>
      <c r="M661" s="680"/>
      <c r="N661" s="576"/>
      <c r="O661" s="681"/>
      <c r="P661" s="576"/>
    </row>
    <row r="662" spans="1:16" s="342" customFormat="1" ht="29.25" customHeight="1" x14ac:dyDescent="0.25">
      <c r="A662" s="536"/>
      <c r="B662" s="536"/>
      <c r="C662" s="722"/>
      <c r="D662" s="646" t="s">
        <v>1155</v>
      </c>
      <c r="E662" s="31">
        <v>100</v>
      </c>
      <c r="F662" s="571" t="s">
        <v>62</v>
      </c>
      <c r="G662" s="627">
        <v>13.325499412455935</v>
      </c>
      <c r="H662" s="627">
        <v>6.7807175509073279</v>
      </c>
      <c r="I662" s="572">
        <v>29125.8</v>
      </c>
      <c r="J662" s="673">
        <v>22270.799999999999</v>
      </c>
      <c r="K662" s="673">
        <v>6855</v>
      </c>
      <c r="L662" s="680"/>
      <c r="M662" s="680"/>
      <c r="N662" s="576"/>
      <c r="O662" s="681"/>
      <c r="P662" s="576"/>
    </row>
    <row r="663" spans="1:16" s="342" customFormat="1" ht="31.5" customHeight="1" x14ac:dyDescent="0.25">
      <c r="A663" s="536"/>
      <c r="B663" s="536"/>
      <c r="C663" s="722"/>
      <c r="D663" s="646" t="s">
        <v>1156</v>
      </c>
      <c r="E663" s="31">
        <v>100</v>
      </c>
      <c r="F663" s="571" t="s">
        <v>62</v>
      </c>
      <c r="G663" s="627">
        <v>14.90011750881316</v>
      </c>
      <c r="H663" s="627">
        <v>8.408366809807454</v>
      </c>
      <c r="I663" s="572">
        <v>34305.599999999999</v>
      </c>
      <c r="J663" s="673">
        <v>24582.1</v>
      </c>
      <c r="K663" s="673">
        <v>9723.5</v>
      </c>
      <c r="L663" s="680"/>
      <c r="M663" s="680"/>
      <c r="N663" s="576"/>
      <c r="O663" s="681"/>
      <c r="P663" s="576"/>
    </row>
    <row r="664" spans="1:16" s="342" customFormat="1" ht="30" customHeight="1" x14ac:dyDescent="0.25">
      <c r="A664" s="536"/>
      <c r="B664" s="536"/>
      <c r="C664" s="722"/>
      <c r="D664" s="646" t="s">
        <v>1157</v>
      </c>
      <c r="E664" s="31">
        <v>100</v>
      </c>
      <c r="F664" s="571" t="s">
        <v>62</v>
      </c>
      <c r="G664" s="627">
        <v>11.515863689776733</v>
      </c>
      <c r="H664" s="627">
        <v>28.695110126056246</v>
      </c>
      <c r="I664" s="572">
        <v>28450.6</v>
      </c>
      <c r="J664" s="673">
        <v>19313.599999999999</v>
      </c>
      <c r="K664" s="673">
        <v>9137</v>
      </c>
      <c r="L664" s="680"/>
      <c r="M664" s="680"/>
      <c r="N664" s="576"/>
      <c r="O664" s="681"/>
      <c r="P664" s="576"/>
    </row>
    <row r="665" spans="1:16" s="342" customFormat="1" ht="28.5" customHeight="1" x14ac:dyDescent="0.25">
      <c r="A665" s="536"/>
      <c r="B665" s="536"/>
      <c r="C665" s="722"/>
      <c r="D665" s="646" t="s">
        <v>1158</v>
      </c>
      <c r="E665" s="31">
        <v>100</v>
      </c>
      <c r="F665" s="571" t="s">
        <v>62</v>
      </c>
      <c r="G665" s="627">
        <v>2.7262044653349005</v>
      </c>
      <c r="H665" s="627">
        <v>0</v>
      </c>
      <c r="I665" s="572">
        <v>11815.2</v>
      </c>
      <c r="J665" s="673">
        <v>6188.0999999999995</v>
      </c>
      <c r="K665" s="673">
        <v>5627.1000000000013</v>
      </c>
      <c r="L665" s="680"/>
      <c r="M665" s="680"/>
      <c r="N665" s="576"/>
      <c r="O665" s="681"/>
      <c r="P665" s="576"/>
    </row>
    <row r="666" spans="1:16" s="342" customFormat="1" ht="30" customHeight="1" x14ac:dyDescent="0.25">
      <c r="A666" s="536"/>
      <c r="B666" s="536"/>
      <c r="C666" s="722"/>
      <c r="D666" s="646" t="s">
        <v>1142</v>
      </c>
      <c r="E666" s="31">
        <v>100</v>
      </c>
      <c r="F666" s="571" t="s">
        <v>62</v>
      </c>
      <c r="G666" s="627">
        <v>1.5276145710928319</v>
      </c>
      <c r="H666" s="627">
        <v>0</v>
      </c>
      <c r="I666" s="572">
        <v>10250.200000000001</v>
      </c>
      <c r="J666" s="673">
        <v>5981.0999999999995</v>
      </c>
      <c r="K666" s="673">
        <v>4269.1000000000013</v>
      </c>
      <c r="L666" s="680"/>
      <c r="M666" s="680"/>
      <c r="N666" s="576"/>
      <c r="O666" s="681"/>
      <c r="P666" s="576"/>
    </row>
    <row r="667" spans="1:16" s="342" customFormat="1" ht="30" customHeight="1" x14ac:dyDescent="0.25">
      <c r="A667" s="536"/>
      <c r="B667" s="536"/>
      <c r="C667" s="722"/>
      <c r="D667" s="646" t="s">
        <v>1148</v>
      </c>
      <c r="E667" s="31">
        <v>100</v>
      </c>
      <c r="F667" s="571" t="s">
        <v>62</v>
      </c>
      <c r="G667" s="627">
        <v>5.8754406580493539</v>
      </c>
      <c r="H667" s="627">
        <v>7.1824352403379974</v>
      </c>
      <c r="I667" s="572">
        <v>31559.4</v>
      </c>
      <c r="J667" s="673">
        <v>22904.799999999999</v>
      </c>
      <c r="K667" s="673">
        <v>8654.6000000000022</v>
      </c>
      <c r="L667" s="680"/>
      <c r="M667" s="680"/>
      <c r="N667" s="576"/>
      <c r="O667" s="681"/>
      <c r="P667" s="576"/>
    </row>
    <row r="668" spans="1:16" s="342" customFormat="1" ht="28.5" customHeight="1" x14ac:dyDescent="0.25">
      <c r="A668" s="536"/>
      <c r="B668" s="536"/>
      <c r="C668" s="722"/>
      <c r="D668" s="646" t="s">
        <v>1143</v>
      </c>
      <c r="E668" s="31">
        <v>100</v>
      </c>
      <c r="F668" s="571" t="s">
        <v>62</v>
      </c>
      <c r="G668" s="627">
        <v>2.0211515863689775</v>
      </c>
      <c r="H668" s="627">
        <v>3.5011774484000551</v>
      </c>
      <c r="I668" s="572">
        <v>12391.9</v>
      </c>
      <c r="J668" s="673">
        <v>7548.9</v>
      </c>
      <c r="K668" s="673">
        <v>4843</v>
      </c>
      <c r="L668" s="680"/>
      <c r="M668" s="680"/>
      <c r="N668" s="576"/>
      <c r="O668" s="681"/>
      <c r="P668" s="576"/>
    </row>
    <row r="669" spans="1:16" s="342" customFormat="1" ht="29.25" customHeight="1" x14ac:dyDescent="0.25">
      <c r="A669" s="536"/>
      <c r="B669" s="536"/>
      <c r="C669" s="722"/>
      <c r="D669" s="646" t="s">
        <v>1149</v>
      </c>
      <c r="E669" s="31">
        <v>100</v>
      </c>
      <c r="F669" s="571" t="s">
        <v>62</v>
      </c>
      <c r="G669" s="627">
        <v>3.7602820211515864</v>
      </c>
      <c r="H669" s="627">
        <v>6.6976035461975352</v>
      </c>
      <c r="I669" s="572">
        <v>15587.3</v>
      </c>
      <c r="J669" s="673">
        <v>12355.9</v>
      </c>
      <c r="K669" s="673">
        <v>3231.3999999999996</v>
      </c>
      <c r="L669" s="680"/>
      <c r="M669" s="680"/>
      <c r="N669" s="576"/>
      <c r="O669" s="681"/>
      <c r="P669" s="576"/>
    </row>
    <row r="670" spans="1:16" s="342" customFormat="1" ht="29.25" customHeight="1" x14ac:dyDescent="0.25">
      <c r="A670" s="536"/>
      <c r="B670" s="536"/>
      <c r="C670" s="722"/>
      <c r="D670" s="646" t="s">
        <v>1150</v>
      </c>
      <c r="E670" s="31">
        <v>100</v>
      </c>
      <c r="F670" s="571" t="s">
        <v>62</v>
      </c>
      <c r="G670" s="627">
        <v>3.1492361927144539</v>
      </c>
      <c r="H670" s="627">
        <v>8.945144756891537</v>
      </c>
      <c r="I670" s="572">
        <v>14883.9</v>
      </c>
      <c r="J670" s="673">
        <v>10068.5</v>
      </c>
      <c r="K670" s="673">
        <v>4815.3999999999996</v>
      </c>
      <c r="L670" s="680"/>
      <c r="M670" s="680"/>
      <c r="N670" s="576"/>
      <c r="O670" s="681"/>
      <c r="P670" s="576"/>
    </row>
    <row r="671" spans="1:16" s="342" customFormat="1" ht="29.25" customHeight="1" x14ac:dyDescent="0.25">
      <c r="A671" s="536"/>
      <c r="B671" s="536"/>
      <c r="C671" s="722"/>
      <c r="D671" s="646" t="s">
        <v>1151</v>
      </c>
      <c r="E671" s="31">
        <v>100</v>
      </c>
      <c r="F671" s="571" t="s">
        <v>62</v>
      </c>
      <c r="G671" s="627">
        <v>2.82021151586369</v>
      </c>
      <c r="H671" s="627">
        <v>0.69261670591494673</v>
      </c>
      <c r="I671" s="572">
        <v>13048.1</v>
      </c>
      <c r="J671" s="673">
        <v>10239.799999999999</v>
      </c>
      <c r="K671" s="673">
        <v>2808.3000000000011</v>
      </c>
      <c r="L671" s="680"/>
      <c r="M671" s="680"/>
      <c r="N671" s="576"/>
      <c r="O671" s="681"/>
      <c r="P671" s="576"/>
    </row>
    <row r="672" spans="1:16" s="342" customFormat="1" ht="28.5" customHeight="1" x14ac:dyDescent="0.25">
      <c r="A672" s="536"/>
      <c r="B672" s="536"/>
      <c r="C672" s="722"/>
      <c r="D672" s="646" t="s">
        <v>1146</v>
      </c>
      <c r="E672" s="31">
        <v>100</v>
      </c>
      <c r="F672" s="571" t="s">
        <v>62</v>
      </c>
      <c r="G672" s="627">
        <v>2.2091656874265571</v>
      </c>
      <c r="H672" s="627">
        <v>7.8889042803712437</v>
      </c>
      <c r="I672" s="572">
        <v>11630.4</v>
      </c>
      <c r="J672" s="673">
        <v>7315.8</v>
      </c>
      <c r="K672" s="673">
        <v>4314.5999999999995</v>
      </c>
      <c r="L672" s="680"/>
      <c r="M672" s="680"/>
      <c r="N672" s="576"/>
      <c r="O672" s="681"/>
      <c r="P672" s="576"/>
    </row>
    <row r="673" spans="1:16" s="342" customFormat="1" ht="38.25" customHeight="1" x14ac:dyDescent="0.25">
      <c r="A673" s="536"/>
      <c r="B673" s="536"/>
      <c r="C673" s="722"/>
      <c r="D673" s="646" t="s">
        <v>1145</v>
      </c>
      <c r="E673" s="31">
        <v>100</v>
      </c>
      <c r="F673" s="571" t="s">
        <v>62</v>
      </c>
      <c r="G673" s="627">
        <v>0.82256169212690955</v>
      </c>
      <c r="H673" s="627">
        <v>0.18354342706746088</v>
      </c>
      <c r="I673" s="572">
        <v>10237.799999999999</v>
      </c>
      <c r="J673" s="673">
        <v>5154.6000000000004</v>
      </c>
      <c r="K673" s="673">
        <v>5083.1999999999989</v>
      </c>
      <c r="L673" s="680"/>
      <c r="M673" s="680"/>
      <c r="N673" s="576"/>
      <c r="O673" s="681"/>
      <c r="P673" s="576"/>
    </row>
    <row r="674" spans="1:16" s="342" customFormat="1" ht="30" customHeight="1" x14ac:dyDescent="0.25">
      <c r="A674" s="536"/>
      <c r="B674" s="536"/>
      <c r="C674" s="722"/>
      <c r="D674" s="646" t="s">
        <v>1152</v>
      </c>
      <c r="E674" s="31">
        <v>100</v>
      </c>
      <c r="F674" s="571" t="s">
        <v>62</v>
      </c>
      <c r="G674" s="627">
        <v>3.7602820211515864</v>
      </c>
      <c r="H674" s="627">
        <v>19.29283834326084</v>
      </c>
      <c r="I674" s="572">
        <v>16364.8</v>
      </c>
      <c r="J674" s="673">
        <v>13071.4</v>
      </c>
      <c r="K674" s="673">
        <v>3293.3999999999996</v>
      </c>
      <c r="L674" s="680"/>
      <c r="M674" s="680"/>
      <c r="N674" s="576"/>
      <c r="O674" s="681"/>
      <c r="P674" s="576"/>
    </row>
    <row r="675" spans="1:16" s="342" customFormat="1" ht="21" customHeight="1" x14ac:dyDescent="0.25">
      <c r="A675" s="536"/>
      <c r="B675" s="536"/>
      <c r="C675" s="722"/>
      <c r="D675" s="646" t="s">
        <v>1162</v>
      </c>
      <c r="E675" s="31" t="s">
        <v>40</v>
      </c>
      <c r="F675" s="571" t="s">
        <v>1172</v>
      </c>
      <c r="G675" s="627"/>
      <c r="H675" s="627"/>
      <c r="I675" s="572">
        <v>76313.100000000006</v>
      </c>
      <c r="J675" s="673">
        <v>6070.8</v>
      </c>
      <c r="K675" s="673">
        <v>70242.3</v>
      </c>
      <c r="L675" s="680"/>
      <c r="M675" s="680"/>
      <c r="N675" s="576"/>
      <c r="O675" s="681"/>
      <c r="P675" s="576"/>
    </row>
    <row r="676" spans="1:16" s="342" customFormat="1" ht="34.5" customHeight="1" x14ac:dyDescent="0.25">
      <c r="A676" s="536"/>
      <c r="B676" s="536"/>
      <c r="C676" s="722"/>
      <c r="D676" s="646" t="s">
        <v>1163</v>
      </c>
      <c r="E676" s="31" t="s">
        <v>40</v>
      </c>
      <c r="F676" s="571" t="s">
        <v>1172</v>
      </c>
      <c r="G676" s="627"/>
      <c r="H676" s="627"/>
      <c r="I676" s="572">
        <v>25321.200000000001</v>
      </c>
      <c r="J676" s="673">
        <v>4292.2</v>
      </c>
      <c r="K676" s="673">
        <v>21029</v>
      </c>
      <c r="L676" s="680"/>
      <c r="M676" s="680"/>
      <c r="N676" s="576"/>
      <c r="O676" s="681"/>
      <c r="P676" s="576"/>
    </row>
    <row r="677" spans="1:16" s="342" customFormat="1" ht="30" customHeight="1" x14ac:dyDescent="0.25">
      <c r="A677" s="536"/>
      <c r="B677" s="536"/>
      <c r="C677" s="722"/>
      <c r="D677" s="646" t="s">
        <v>1164</v>
      </c>
      <c r="E677" s="31" t="s">
        <v>40</v>
      </c>
      <c r="F677" s="571" t="s">
        <v>1172</v>
      </c>
      <c r="G677" s="627"/>
      <c r="H677" s="627"/>
      <c r="I677" s="572">
        <v>2987.5</v>
      </c>
      <c r="J677" s="673">
        <v>314.7</v>
      </c>
      <c r="K677" s="673">
        <v>2672.8</v>
      </c>
      <c r="L677" s="680"/>
      <c r="M677" s="680"/>
      <c r="N677" s="576"/>
      <c r="O677" s="681"/>
      <c r="P677" s="576"/>
    </row>
    <row r="678" spans="1:16" s="342" customFormat="1" ht="18" customHeight="1" x14ac:dyDescent="0.25">
      <c r="A678" s="536"/>
      <c r="B678" s="536"/>
      <c r="C678" s="722"/>
      <c r="D678" s="646" t="s">
        <v>1165</v>
      </c>
      <c r="E678" s="31" t="s">
        <v>40</v>
      </c>
      <c r="F678" s="571" t="s">
        <v>1172</v>
      </c>
      <c r="G678" s="627"/>
      <c r="H678" s="627"/>
      <c r="I678" s="572">
        <v>3047.3999999999996</v>
      </c>
      <c r="J678" s="673">
        <v>356.7</v>
      </c>
      <c r="K678" s="673">
        <v>2690.7</v>
      </c>
      <c r="L678" s="680"/>
      <c r="M678" s="680"/>
      <c r="N678" s="576"/>
      <c r="O678" s="681"/>
      <c r="P678" s="576"/>
    </row>
    <row r="679" spans="1:16" s="342" customFormat="1" ht="23.25" customHeight="1" x14ac:dyDescent="0.25">
      <c r="A679" s="536"/>
      <c r="B679" s="536"/>
      <c r="C679" s="722"/>
      <c r="D679" s="646" t="s">
        <v>1166</v>
      </c>
      <c r="E679" s="31" t="s">
        <v>40</v>
      </c>
      <c r="F679" s="571" t="s">
        <v>1172</v>
      </c>
      <c r="G679" s="627"/>
      <c r="H679" s="627"/>
      <c r="I679" s="572">
        <v>4983.2</v>
      </c>
      <c r="J679" s="673">
        <v>379</v>
      </c>
      <c r="K679" s="673">
        <v>4604.2</v>
      </c>
      <c r="L679" s="680"/>
      <c r="M679" s="680"/>
      <c r="N679" s="576"/>
      <c r="O679" s="681"/>
      <c r="P679" s="576"/>
    </row>
    <row r="680" spans="1:16" s="342" customFormat="1" ht="23.25" customHeight="1" x14ac:dyDescent="0.25">
      <c r="A680" s="536"/>
      <c r="B680" s="536"/>
      <c r="C680" s="722"/>
      <c r="D680" s="646" t="s">
        <v>1173</v>
      </c>
      <c r="E680" s="31" t="s">
        <v>40</v>
      </c>
      <c r="F680" s="571" t="s">
        <v>454</v>
      </c>
      <c r="G680" s="627"/>
      <c r="H680" s="627"/>
      <c r="I680" s="572">
        <v>10273.200000000001</v>
      </c>
      <c r="J680" s="673">
        <v>890.5</v>
      </c>
      <c r="K680" s="673">
        <v>9382.7000000000007</v>
      </c>
      <c r="L680" s="680"/>
      <c r="M680" s="680"/>
      <c r="N680" s="576"/>
      <c r="O680" s="681"/>
      <c r="P680" s="576"/>
    </row>
    <row r="681" spans="1:16" s="560" customFormat="1" ht="30" customHeight="1" x14ac:dyDescent="0.25">
      <c r="A681" s="561"/>
      <c r="B681" s="561"/>
      <c r="C681" s="722"/>
      <c r="D681" s="646" t="s">
        <v>1175</v>
      </c>
      <c r="E681" s="31" t="s">
        <v>40</v>
      </c>
      <c r="F681" s="571" t="s">
        <v>454</v>
      </c>
      <c r="G681" s="627"/>
      <c r="H681" s="627"/>
      <c r="I681" s="572">
        <v>8686.5</v>
      </c>
      <c r="J681" s="673">
        <v>504.4</v>
      </c>
      <c r="K681" s="673">
        <v>8182.1</v>
      </c>
      <c r="L681" s="680"/>
      <c r="M681" s="680"/>
      <c r="N681" s="576"/>
      <c r="O681" s="681"/>
      <c r="P681" s="576"/>
    </row>
    <row r="682" spans="1:16" s="342" customFormat="1" ht="28.5" customHeight="1" x14ac:dyDescent="0.25">
      <c r="A682" s="536"/>
      <c r="B682" s="536"/>
      <c r="C682" s="722"/>
      <c r="D682" s="646" t="s">
        <v>1174</v>
      </c>
      <c r="E682" s="31" t="s">
        <v>40</v>
      </c>
      <c r="F682" s="571" t="s">
        <v>454</v>
      </c>
      <c r="G682" s="627"/>
      <c r="H682" s="627"/>
      <c r="I682" s="572">
        <v>3472.8999999999996</v>
      </c>
      <c r="J682" s="673">
        <v>175.7</v>
      </c>
      <c r="K682" s="673">
        <v>3297.2</v>
      </c>
      <c r="L682" s="680"/>
      <c r="M682" s="680"/>
      <c r="N682" s="576"/>
      <c r="O682" s="681"/>
      <c r="P682" s="576"/>
    </row>
    <row r="683" spans="1:16" ht="27.75" customHeight="1" x14ac:dyDescent="0.25">
      <c r="C683" s="722" t="s">
        <v>21</v>
      </c>
      <c r="D683" s="646" t="s">
        <v>27</v>
      </c>
      <c r="E683" s="643"/>
      <c r="F683" s="558" t="s">
        <v>23</v>
      </c>
      <c r="G683" s="627" t="s">
        <v>40</v>
      </c>
      <c r="H683" s="627">
        <v>80</v>
      </c>
      <c r="I683" s="572">
        <v>0</v>
      </c>
      <c r="J683" s="673">
        <v>0</v>
      </c>
      <c r="K683" s="673">
        <v>0</v>
      </c>
      <c r="L683" s="680"/>
      <c r="M683" s="680"/>
      <c r="N683" s="576"/>
      <c r="O683" s="681"/>
      <c r="P683" s="576"/>
    </row>
    <row r="684" spans="1:16" ht="15" customHeight="1" x14ac:dyDescent="0.25">
      <c r="C684" s="722"/>
      <c r="D684" s="646" t="s">
        <v>37</v>
      </c>
      <c r="E684" s="624"/>
      <c r="F684" s="625" t="s">
        <v>34</v>
      </c>
      <c r="G684" s="627">
        <v>100</v>
      </c>
      <c r="H684" s="627">
        <v>100</v>
      </c>
      <c r="I684" s="572">
        <v>0</v>
      </c>
      <c r="J684" s="673">
        <v>0</v>
      </c>
      <c r="K684" s="673">
        <v>0</v>
      </c>
      <c r="L684" s="680"/>
      <c r="M684" s="680"/>
      <c r="N684" s="576"/>
      <c r="O684" s="681"/>
      <c r="P684" s="576"/>
    </row>
    <row r="685" spans="1:16" s="342" customFormat="1" ht="30" customHeight="1" x14ac:dyDescent="0.25">
      <c r="A685" s="536"/>
      <c r="B685" s="536"/>
      <c r="C685" s="722"/>
      <c r="D685" s="646" t="s">
        <v>1111</v>
      </c>
      <c r="E685" s="31">
        <v>100</v>
      </c>
      <c r="F685" s="582" t="s">
        <v>210</v>
      </c>
      <c r="G685" s="627" t="s">
        <v>40</v>
      </c>
      <c r="H685" s="627" t="s">
        <v>40</v>
      </c>
      <c r="I685" s="572">
        <v>6152.4</v>
      </c>
      <c r="J685" s="673">
        <v>0</v>
      </c>
      <c r="K685" s="673">
        <v>6152.4</v>
      </c>
      <c r="L685" s="680"/>
      <c r="M685" s="680"/>
      <c r="N685" s="576"/>
      <c r="O685" s="681"/>
      <c r="P685" s="576"/>
    </row>
    <row r="686" spans="1:16" s="342" customFormat="1" ht="29.25" customHeight="1" x14ac:dyDescent="0.25">
      <c r="A686" s="536"/>
      <c r="B686" s="536"/>
      <c r="C686" s="722"/>
      <c r="D686" s="646" t="s">
        <v>1113</v>
      </c>
      <c r="E686" s="88">
        <v>100</v>
      </c>
      <c r="F686" s="558" t="s">
        <v>454</v>
      </c>
      <c r="G686" s="627" t="s">
        <v>40</v>
      </c>
      <c r="H686" s="627" t="s">
        <v>40</v>
      </c>
      <c r="I686" s="572">
        <v>7150.62</v>
      </c>
      <c r="J686" s="27">
        <v>110</v>
      </c>
      <c r="K686" s="27">
        <v>7040.62</v>
      </c>
      <c r="L686" s="680"/>
      <c r="M686" s="680"/>
      <c r="N686" s="576"/>
      <c r="O686" s="681"/>
      <c r="P686" s="576"/>
    </row>
    <row r="687" spans="1:16" s="342" customFormat="1" ht="29.25" customHeight="1" x14ac:dyDescent="0.25">
      <c r="A687" s="536"/>
      <c r="B687" s="536"/>
      <c r="C687" s="722"/>
      <c r="D687" s="646" t="s">
        <v>1114</v>
      </c>
      <c r="E687" s="88">
        <v>100</v>
      </c>
      <c r="F687" s="558" t="s">
        <v>454</v>
      </c>
      <c r="G687" s="627" t="s">
        <v>40</v>
      </c>
      <c r="H687" s="627" t="s">
        <v>40</v>
      </c>
      <c r="I687" s="572">
        <v>3194.6</v>
      </c>
      <c r="J687" s="27">
        <v>250</v>
      </c>
      <c r="K687" s="27">
        <v>2944.6</v>
      </c>
      <c r="L687" s="680"/>
      <c r="M687" s="680"/>
      <c r="N687" s="576"/>
      <c r="O687" s="681"/>
      <c r="P687" s="576"/>
    </row>
    <row r="688" spans="1:16" s="342" customFormat="1" ht="29.25" customHeight="1" x14ac:dyDescent="0.25">
      <c r="A688" s="536"/>
      <c r="B688" s="536"/>
      <c r="C688" s="722"/>
      <c r="D688" s="646" t="s">
        <v>1115</v>
      </c>
      <c r="E688" s="88">
        <v>100</v>
      </c>
      <c r="F688" s="558" t="s">
        <v>92</v>
      </c>
      <c r="G688" s="627" t="s">
        <v>40</v>
      </c>
      <c r="H688" s="627" t="s">
        <v>40</v>
      </c>
      <c r="I688" s="572">
        <v>6046.6</v>
      </c>
      <c r="J688" s="27">
        <v>989</v>
      </c>
      <c r="K688" s="27">
        <v>5057.6000000000004</v>
      </c>
      <c r="L688" s="680"/>
      <c r="M688" s="680"/>
      <c r="N688" s="576"/>
      <c r="O688" s="681"/>
      <c r="P688" s="576"/>
    </row>
    <row r="689" spans="1:16" s="342" customFormat="1" ht="29.25" customHeight="1" x14ac:dyDescent="0.25">
      <c r="A689" s="536"/>
      <c r="B689" s="536"/>
      <c r="C689" s="722"/>
      <c r="D689" s="646" t="s">
        <v>1116</v>
      </c>
      <c r="E689" s="88">
        <v>100</v>
      </c>
      <c r="F689" s="558" t="s">
        <v>92</v>
      </c>
      <c r="G689" s="627" t="s">
        <v>40</v>
      </c>
      <c r="H689" s="627" t="s">
        <v>40</v>
      </c>
      <c r="I689" s="572">
        <v>22471.300000000003</v>
      </c>
      <c r="J689" s="27">
        <v>11518.79</v>
      </c>
      <c r="K689" s="27">
        <v>10952.51</v>
      </c>
      <c r="L689" s="680"/>
      <c r="M689" s="680"/>
      <c r="N689" s="576"/>
      <c r="O689" s="681"/>
      <c r="P689" s="576"/>
    </row>
    <row r="690" spans="1:16" s="342" customFormat="1" ht="29.25" customHeight="1" x14ac:dyDescent="0.25">
      <c r="A690" s="536"/>
      <c r="B690" s="536"/>
      <c r="C690" s="722"/>
      <c r="D690" s="646" t="s">
        <v>1117</v>
      </c>
      <c r="E690" s="88">
        <v>100</v>
      </c>
      <c r="F690" s="558" t="s">
        <v>92</v>
      </c>
      <c r="G690" s="627" t="s">
        <v>40</v>
      </c>
      <c r="H690" s="627" t="s">
        <v>40</v>
      </c>
      <c r="I690" s="572">
        <v>14710</v>
      </c>
      <c r="J690" s="27">
        <v>611.11</v>
      </c>
      <c r="K690" s="27">
        <v>14098.89</v>
      </c>
      <c r="L690" s="680"/>
      <c r="M690" s="680"/>
      <c r="N690" s="576"/>
      <c r="O690" s="681"/>
      <c r="P690" s="576"/>
    </row>
    <row r="691" spans="1:16" s="342" customFormat="1" ht="29.25" customHeight="1" x14ac:dyDescent="0.25">
      <c r="A691" s="536"/>
      <c r="B691" s="536"/>
      <c r="C691" s="722"/>
      <c r="D691" s="646" t="s">
        <v>1119</v>
      </c>
      <c r="E691" s="88">
        <v>100</v>
      </c>
      <c r="F691" s="558" t="s">
        <v>1118</v>
      </c>
      <c r="G691" s="627" t="s">
        <v>40</v>
      </c>
      <c r="H691" s="627" t="s">
        <v>40</v>
      </c>
      <c r="I691" s="572">
        <v>6854.37</v>
      </c>
      <c r="J691" s="27">
        <v>0</v>
      </c>
      <c r="K691" s="27">
        <v>6854.37</v>
      </c>
      <c r="L691" s="680"/>
      <c r="M691" s="680"/>
      <c r="N691" s="576"/>
      <c r="O691" s="681"/>
      <c r="P691" s="576"/>
    </row>
    <row r="692" spans="1:16" s="67" customFormat="1" ht="27.75" customHeight="1" x14ac:dyDescent="0.25">
      <c r="A692" s="536"/>
      <c r="B692" s="536"/>
      <c r="C692" s="722"/>
      <c r="D692" s="646" t="s">
        <v>1177</v>
      </c>
      <c r="E692" s="31">
        <v>100</v>
      </c>
      <c r="F692" s="582" t="s">
        <v>62</v>
      </c>
      <c r="G692" s="627">
        <v>13.079804091040046</v>
      </c>
      <c r="H692" s="627">
        <v>100</v>
      </c>
      <c r="I692" s="572">
        <v>31259</v>
      </c>
      <c r="J692" s="673">
        <v>23190</v>
      </c>
      <c r="K692" s="673">
        <v>8069</v>
      </c>
      <c r="L692" s="680"/>
      <c r="M692" s="680"/>
      <c r="N692" s="576"/>
      <c r="O692" s="681"/>
      <c r="P692" s="576"/>
    </row>
    <row r="693" spans="1:16" s="67" customFormat="1" ht="29.25" customHeight="1" x14ac:dyDescent="0.25">
      <c r="A693" s="536"/>
      <c r="B693" s="536"/>
      <c r="C693" s="722"/>
      <c r="D693" s="646" t="s">
        <v>1178</v>
      </c>
      <c r="E693" s="31">
        <v>100</v>
      </c>
      <c r="F693" s="582" t="s">
        <v>62</v>
      </c>
      <c r="G693" s="627">
        <v>21.665226159608181</v>
      </c>
      <c r="H693" s="627">
        <v>100</v>
      </c>
      <c r="I693" s="572">
        <v>54404</v>
      </c>
      <c r="J693" s="673">
        <v>43712</v>
      </c>
      <c r="K693" s="673">
        <v>10692</v>
      </c>
      <c r="L693" s="680"/>
      <c r="M693" s="680"/>
      <c r="N693" s="576"/>
      <c r="O693" s="681"/>
      <c r="P693" s="576"/>
    </row>
    <row r="694" spans="1:16" s="67" customFormat="1" ht="28.5" customHeight="1" x14ac:dyDescent="0.25">
      <c r="A694" s="536"/>
      <c r="B694" s="536"/>
      <c r="C694" s="722"/>
      <c r="D694" s="646" t="s">
        <v>1179</v>
      </c>
      <c r="E694" s="31">
        <v>100</v>
      </c>
      <c r="F694" s="582" t="s">
        <v>62</v>
      </c>
      <c r="G694" s="627">
        <v>17.804667242869492</v>
      </c>
      <c r="H694" s="627">
        <v>100</v>
      </c>
      <c r="I694" s="572">
        <v>45975</v>
      </c>
      <c r="J694" s="673">
        <v>37036</v>
      </c>
      <c r="K694" s="673">
        <v>8939</v>
      </c>
      <c r="L694" s="680"/>
      <c r="M694" s="680"/>
      <c r="N694" s="576"/>
      <c r="O694" s="681"/>
      <c r="P694" s="576"/>
    </row>
    <row r="695" spans="1:16" s="67" customFormat="1" ht="28.5" customHeight="1" x14ac:dyDescent="0.25">
      <c r="A695" s="536"/>
      <c r="B695" s="536"/>
      <c r="C695" s="722"/>
      <c r="D695" s="646" t="s">
        <v>1180</v>
      </c>
      <c r="E695" s="31">
        <v>100</v>
      </c>
      <c r="F695" s="582" t="s">
        <v>62</v>
      </c>
      <c r="G695" s="627">
        <v>23.163353500432152</v>
      </c>
      <c r="H695" s="627">
        <v>100</v>
      </c>
      <c r="I695" s="572">
        <v>49037</v>
      </c>
      <c r="J695" s="673">
        <v>38070</v>
      </c>
      <c r="K695" s="673">
        <v>10967</v>
      </c>
      <c r="L695" s="680"/>
      <c r="M695" s="680"/>
      <c r="N695" s="576"/>
      <c r="O695" s="681"/>
      <c r="P695" s="576"/>
    </row>
    <row r="696" spans="1:16" s="67" customFormat="1" ht="29.25" customHeight="1" x14ac:dyDescent="0.25">
      <c r="A696" s="536"/>
      <c r="B696" s="536"/>
      <c r="C696" s="722"/>
      <c r="D696" s="646" t="s">
        <v>1181</v>
      </c>
      <c r="E696" s="31">
        <v>100</v>
      </c>
      <c r="F696" s="558" t="s">
        <v>83</v>
      </c>
      <c r="G696" s="627">
        <v>14.931237721021612</v>
      </c>
      <c r="H696" s="627">
        <v>100</v>
      </c>
      <c r="I696" s="572">
        <v>18336</v>
      </c>
      <c r="J696" s="673">
        <v>10522</v>
      </c>
      <c r="K696" s="673">
        <v>7814</v>
      </c>
      <c r="L696" s="680"/>
      <c r="M696" s="680"/>
      <c r="N696" s="576"/>
      <c r="O696" s="681"/>
      <c r="P696" s="576"/>
    </row>
    <row r="697" spans="1:16" s="67" customFormat="1" ht="29.25" customHeight="1" x14ac:dyDescent="0.25">
      <c r="A697" s="536"/>
      <c r="B697" s="536"/>
      <c r="C697" s="722"/>
      <c r="D697" s="646" t="s">
        <v>1182</v>
      </c>
      <c r="E697" s="31">
        <v>100</v>
      </c>
      <c r="F697" s="558" t="s">
        <v>83</v>
      </c>
      <c r="G697" s="627">
        <v>2.5540275049115913</v>
      </c>
      <c r="H697" s="627">
        <v>100</v>
      </c>
      <c r="I697" s="572">
        <v>4770</v>
      </c>
      <c r="J697" s="673">
        <v>2385</v>
      </c>
      <c r="K697" s="673">
        <v>2385</v>
      </c>
      <c r="L697" s="680"/>
      <c r="M697" s="680"/>
      <c r="N697" s="576"/>
      <c r="O697" s="681"/>
      <c r="P697" s="576"/>
    </row>
    <row r="698" spans="1:16" s="67" customFormat="1" ht="27.75" customHeight="1" x14ac:dyDescent="0.25">
      <c r="A698" s="536"/>
      <c r="B698" s="536"/>
      <c r="C698" s="722"/>
      <c r="D698" s="646" t="s">
        <v>1183</v>
      </c>
      <c r="E698" s="31">
        <v>100</v>
      </c>
      <c r="F698" s="558" t="s">
        <v>83</v>
      </c>
      <c r="G698" s="627">
        <v>2.4230517354289454</v>
      </c>
      <c r="H698" s="627">
        <v>100</v>
      </c>
      <c r="I698" s="572">
        <v>4811</v>
      </c>
      <c r="J698" s="673">
        <v>2414</v>
      </c>
      <c r="K698" s="673">
        <v>2397</v>
      </c>
      <c r="L698" s="680"/>
      <c r="M698" s="680"/>
      <c r="N698" s="576"/>
      <c r="O698" s="681"/>
      <c r="P698" s="576"/>
    </row>
    <row r="699" spans="1:16" s="67" customFormat="1" ht="30" customHeight="1" x14ac:dyDescent="0.25">
      <c r="A699" s="536"/>
      <c r="B699" s="536"/>
      <c r="C699" s="722"/>
      <c r="D699" s="646" t="s">
        <v>741</v>
      </c>
      <c r="E699" s="31">
        <v>100</v>
      </c>
      <c r="F699" s="558" t="s">
        <v>83</v>
      </c>
      <c r="G699" s="627">
        <v>9.7576948264571062</v>
      </c>
      <c r="H699" s="627">
        <v>100</v>
      </c>
      <c r="I699" s="572">
        <v>11299</v>
      </c>
      <c r="J699" s="673">
        <v>6617</v>
      </c>
      <c r="K699" s="673">
        <v>4682</v>
      </c>
      <c r="L699" s="680"/>
      <c r="M699" s="680"/>
      <c r="N699" s="576"/>
      <c r="O699" s="681"/>
      <c r="P699" s="576"/>
    </row>
    <row r="700" spans="1:16" s="67" customFormat="1" ht="30.75" customHeight="1" x14ac:dyDescent="0.25">
      <c r="A700" s="536"/>
      <c r="B700" s="536"/>
      <c r="C700" s="722"/>
      <c r="D700" s="646" t="s">
        <v>742</v>
      </c>
      <c r="E700" s="31">
        <v>100</v>
      </c>
      <c r="F700" s="558" t="s">
        <v>83</v>
      </c>
      <c r="G700" s="627">
        <v>5.5664702030124431</v>
      </c>
      <c r="H700" s="627">
        <v>100</v>
      </c>
      <c r="I700" s="572">
        <v>8049</v>
      </c>
      <c r="J700" s="673">
        <v>4284</v>
      </c>
      <c r="K700" s="673">
        <v>3765</v>
      </c>
      <c r="L700" s="680"/>
      <c r="M700" s="680"/>
      <c r="N700" s="576"/>
      <c r="O700" s="681"/>
      <c r="P700" s="576"/>
    </row>
    <row r="701" spans="1:16" s="67" customFormat="1" ht="28.5" customHeight="1" x14ac:dyDescent="0.25">
      <c r="A701" s="536"/>
      <c r="B701" s="536"/>
      <c r="C701" s="722"/>
      <c r="D701" s="646" t="s">
        <v>1410</v>
      </c>
      <c r="E701" s="31">
        <v>100</v>
      </c>
      <c r="F701" s="558" t="s">
        <v>83</v>
      </c>
      <c r="G701" s="627">
        <v>7.4656188605108058</v>
      </c>
      <c r="H701" s="627">
        <v>100</v>
      </c>
      <c r="I701" s="572">
        <v>11626</v>
      </c>
      <c r="J701" s="673">
        <v>6586</v>
      </c>
      <c r="K701" s="673">
        <v>5040</v>
      </c>
      <c r="L701" s="680"/>
      <c r="M701" s="680"/>
      <c r="N701" s="576"/>
      <c r="O701" s="681"/>
      <c r="P701" s="576"/>
    </row>
    <row r="702" spans="1:16" s="67" customFormat="1" ht="28.5" customHeight="1" x14ac:dyDescent="0.25">
      <c r="A702" s="536"/>
      <c r="B702" s="536"/>
      <c r="C702" s="722"/>
      <c r="D702" s="646" t="s">
        <v>1411</v>
      </c>
      <c r="E702" s="31">
        <v>100</v>
      </c>
      <c r="F702" s="558" t="s">
        <v>83</v>
      </c>
      <c r="G702" s="627">
        <v>3.9292730844793713</v>
      </c>
      <c r="H702" s="627">
        <v>100</v>
      </c>
      <c r="I702" s="572">
        <v>5932</v>
      </c>
      <c r="J702" s="673">
        <v>2945</v>
      </c>
      <c r="K702" s="673">
        <v>2987</v>
      </c>
      <c r="L702" s="680"/>
      <c r="M702" s="680"/>
      <c r="N702" s="576"/>
      <c r="O702" s="681"/>
      <c r="P702" s="576"/>
    </row>
    <row r="703" spans="1:16" s="67" customFormat="1" ht="30" customHeight="1" x14ac:dyDescent="0.25">
      <c r="A703" s="536"/>
      <c r="B703" s="536"/>
      <c r="C703" s="722"/>
      <c r="D703" s="646" t="s">
        <v>1412</v>
      </c>
      <c r="E703" s="31">
        <v>100</v>
      </c>
      <c r="F703" s="558" t="s">
        <v>83</v>
      </c>
      <c r="G703" s="627">
        <v>9.2337917485265226</v>
      </c>
      <c r="H703" s="627">
        <v>100</v>
      </c>
      <c r="I703" s="572">
        <v>11284</v>
      </c>
      <c r="J703" s="673">
        <v>6763</v>
      </c>
      <c r="K703" s="673">
        <v>4521</v>
      </c>
      <c r="L703" s="680"/>
      <c r="M703" s="680"/>
      <c r="N703" s="576"/>
      <c r="O703" s="681"/>
      <c r="P703" s="576"/>
    </row>
    <row r="704" spans="1:16" s="67" customFormat="1" ht="29.25" customHeight="1" x14ac:dyDescent="0.25">
      <c r="A704" s="536"/>
      <c r="B704" s="536"/>
      <c r="C704" s="722"/>
      <c r="D704" s="646" t="s">
        <v>746</v>
      </c>
      <c r="E704" s="31">
        <v>100</v>
      </c>
      <c r="F704" s="558" t="s">
        <v>83</v>
      </c>
      <c r="G704" s="627">
        <v>7.2036673215455131</v>
      </c>
      <c r="H704" s="627">
        <v>100</v>
      </c>
      <c r="I704" s="572">
        <v>8711</v>
      </c>
      <c r="J704" s="673">
        <v>5158</v>
      </c>
      <c r="K704" s="673">
        <v>3553</v>
      </c>
      <c r="L704" s="680"/>
      <c r="M704" s="680"/>
      <c r="N704" s="576"/>
      <c r="O704" s="681"/>
      <c r="P704" s="576"/>
    </row>
    <row r="705" spans="1:16" s="67" customFormat="1" ht="18.75" customHeight="1" x14ac:dyDescent="0.25">
      <c r="A705" s="536"/>
      <c r="B705" s="536"/>
      <c r="C705" s="722"/>
      <c r="D705" s="646" t="s">
        <v>481</v>
      </c>
      <c r="E705" s="31">
        <v>100</v>
      </c>
      <c r="F705" s="558" t="s">
        <v>83</v>
      </c>
      <c r="G705" s="627">
        <v>10.740013097576949</v>
      </c>
      <c r="H705" s="627">
        <v>100</v>
      </c>
      <c r="I705" s="572">
        <v>12634</v>
      </c>
      <c r="J705" s="673">
        <v>7117</v>
      </c>
      <c r="K705" s="673">
        <v>5517</v>
      </c>
      <c r="L705" s="680"/>
      <c r="M705" s="680"/>
      <c r="N705" s="576"/>
      <c r="O705" s="681"/>
      <c r="P705" s="576"/>
    </row>
    <row r="706" spans="1:16" s="67" customFormat="1" ht="20.25" customHeight="1" x14ac:dyDescent="0.25">
      <c r="A706" s="536"/>
      <c r="B706" s="536"/>
      <c r="C706" s="722"/>
      <c r="D706" s="646" t="s">
        <v>482</v>
      </c>
      <c r="E706" s="31">
        <v>100</v>
      </c>
      <c r="F706" s="558" t="s">
        <v>83</v>
      </c>
      <c r="G706" s="627">
        <v>7.7930582842174205</v>
      </c>
      <c r="H706" s="627">
        <v>100</v>
      </c>
      <c r="I706" s="572">
        <v>13305</v>
      </c>
      <c r="J706" s="673">
        <v>6512</v>
      </c>
      <c r="K706" s="673">
        <v>6793</v>
      </c>
      <c r="L706" s="680"/>
      <c r="M706" s="680"/>
      <c r="N706" s="576"/>
      <c r="O706" s="681"/>
      <c r="P706" s="576"/>
    </row>
    <row r="707" spans="1:16" s="67" customFormat="1" ht="29.25" customHeight="1" x14ac:dyDescent="0.25">
      <c r="A707" s="536"/>
      <c r="B707" s="536"/>
      <c r="C707" s="722"/>
      <c r="D707" s="646" t="s">
        <v>483</v>
      </c>
      <c r="E707" s="31">
        <v>100</v>
      </c>
      <c r="F707" s="558" t="s">
        <v>83</v>
      </c>
      <c r="G707" s="627">
        <v>0.98231827111984282</v>
      </c>
      <c r="H707" s="627">
        <v>100</v>
      </c>
      <c r="I707" s="572">
        <v>2100</v>
      </c>
      <c r="J707" s="673">
        <v>1046</v>
      </c>
      <c r="K707" s="673">
        <v>1054</v>
      </c>
      <c r="L707" s="680"/>
      <c r="M707" s="680"/>
      <c r="N707" s="576"/>
      <c r="O707" s="681"/>
      <c r="P707" s="576"/>
    </row>
    <row r="708" spans="1:16" s="67" customFormat="1" ht="29.25" customHeight="1" x14ac:dyDescent="0.25">
      <c r="A708" s="536"/>
      <c r="B708" s="536"/>
      <c r="C708" s="722"/>
      <c r="D708" s="646" t="s">
        <v>484</v>
      </c>
      <c r="E708" s="31">
        <v>100</v>
      </c>
      <c r="F708" s="558" t="s">
        <v>83</v>
      </c>
      <c r="G708" s="627">
        <v>1.5717092337917484</v>
      </c>
      <c r="H708" s="627">
        <v>100</v>
      </c>
      <c r="I708" s="572">
        <v>2757</v>
      </c>
      <c r="J708" s="673">
        <v>1405</v>
      </c>
      <c r="K708" s="673">
        <v>1352</v>
      </c>
      <c r="L708" s="680"/>
      <c r="M708" s="680"/>
      <c r="N708" s="576"/>
      <c r="O708" s="681"/>
      <c r="P708" s="576"/>
    </row>
    <row r="709" spans="1:16" s="67" customFormat="1" ht="30" customHeight="1" x14ac:dyDescent="0.25">
      <c r="A709" s="536"/>
      <c r="B709" s="536"/>
      <c r="C709" s="722" t="s">
        <v>806</v>
      </c>
      <c r="D709" s="645" t="s">
        <v>755</v>
      </c>
      <c r="E709" s="31">
        <v>100</v>
      </c>
      <c r="F709" s="570" t="s">
        <v>1541</v>
      </c>
      <c r="G709" s="627">
        <v>10.4</v>
      </c>
      <c r="H709" s="627">
        <v>7.2</v>
      </c>
      <c r="I709" s="572">
        <v>29493</v>
      </c>
      <c r="J709" s="674">
        <v>23535</v>
      </c>
      <c r="K709" s="674">
        <v>5958</v>
      </c>
      <c r="L709" s="680"/>
      <c r="M709" s="680"/>
      <c r="N709" s="576"/>
      <c r="O709" s="681"/>
      <c r="P709" s="576"/>
    </row>
    <row r="710" spans="1:16" s="67" customFormat="1" ht="29.25" customHeight="1" x14ac:dyDescent="0.25">
      <c r="A710" s="536"/>
      <c r="B710" s="536"/>
      <c r="C710" s="722"/>
      <c r="D710" s="645" t="s">
        <v>756</v>
      </c>
      <c r="E710" s="31">
        <v>100</v>
      </c>
      <c r="F710" s="570" t="s">
        <v>1541</v>
      </c>
      <c r="G710" s="627">
        <v>8.1</v>
      </c>
      <c r="H710" s="627">
        <v>6.9</v>
      </c>
      <c r="I710" s="572">
        <v>30321</v>
      </c>
      <c r="J710" s="674">
        <v>24221</v>
      </c>
      <c r="K710" s="674">
        <v>6100</v>
      </c>
      <c r="L710" s="680"/>
      <c r="M710" s="680"/>
      <c r="N710" s="576"/>
      <c r="O710" s="681"/>
      <c r="P710" s="576"/>
    </row>
    <row r="711" spans="1:16" s="67" customFormat="1" ht="29.25" customHeight="1" x14ac:dyDescent="0.25">
      <c r="A711" s="536"/>
      <c r="B711" s="536"/>
      <c r="C711" s="722"/>
      <c r="D711" s="645" t="s">
        <v>758</v>
      </c>
      <c r="E711" s="31">
        <v>100</v>
      </c>
      <c r="F711" s="570" t="s">
        <v>1541</v>
      </c>
      <c r="G711" s="627">
        <v>7</v>
      </c>
      <c r="H711" s="627">
        <v>9</v>
      </c>
      <c r="I711" s="572">
        <v>36829</v>
      </c>
      <c r="J711" s="674">
        <v>26814</v>
      </c>
      <c r="K711" s="674">
        <v>10015</v>
      </c>
      <c r="L711" s="680"/>
      <c r="M711" s="680"/>
      <c r="N711" s="576"/>
      <c r="O711" s="681"/>
      <c r="P711" s="576"/>
    </row>
    <row r="712" spans="1:16" s="67" customFormat="1" ht="29.25" customHeight="1" x14ac:dyDescent="0.25">
      <c r="A712" s="536"/>
      <c r="B712" s="536"/>
      <c r="C712" s="722"/>
      <c r="D712" s="645" t="s">
        <v>759</v>
      </c>
      <c r="E712" s="31">
        <v>100</v>
      </c>
      <c r="F712" s="570" t="s">
        <v>1541</v>
      </c>
      <c r="G712" s="627">
        <v>4.9000000000000004</v>
      </c>
      <c r="H712" s="627">
        <v>5.3</v>
      </c>
      <c r="I712" s="572">
        <v>32490</v>
      </c>
      <c r="J712" s="674">
        <v>26670</v>
      </c>
      <c r="K712" s="674">
        <v>5820</v>
      </c>
      <c r="L712" s="680"/>
      <c r="M712" s="680"/>
      <c r="N712" s="576"/>
      <c r="O712" s="681"/>
      <c r="P712" s="576"/>
    </row>
    <row r="713" spans="1:16" s="67" customFormat="1" ht="15.75" customHeight="1" x14ac:dyDescent="0.25">
      <c r="A713" s="536"/>
      <c r="B713" s="536"/>
      <c r="C713" s="722"/>
      <c r="D713" s="645" t="s">
        <v>760</v>
      </c>
      <c r="E713" s="31">
        <v>100</v>
      </c>
      <c r="F713" s="570" t="s">
        <v>1541</v>
      </c>
      <c r="G713" s="627">
        <v>4.5</v>
      </c>
      <c r="H713" s="627">
        <v>6.1</v>
      </c>
      <c r="I713" s="572">
        <v>23306</v>
      </c>
      <c r="J713" s="674">
        <v>19835</v>
      </c>
      <c r="K713" s="674">
        <v>3471</v>
      </c>
      <c r="L713" s="680"/>
      <c r="M713" s="680"/>
      <c r="N713" s="576"/>
      <c r="O713" s="681"/>
      <c r="P713" s="576"/>
    </row>
    <row r="714" spans="1:16" s="67" customFormat="1" ht="15" customHeight="1" x14ac:dyDescent="0.25">
      <c r="A714" s="536"/>
      <c r="B714" s="536"/>
      <c r="C714" s="722"/>
      <c r="D714" s="645" t="s">
        <v>761</v>
      </c>
      <c r="E714" s="31">
        <v>100</v>
      </c>
      <c r="F714" s="570" t="s">
        <v>1541</v>
      </c>
      <c r="G714" s="627">
        <v>7.4</v>
      </c>
      <c r="H714" s="627">
        <v>5.6</v>
      </c>
      <c r="I714" s="572">
        <v>18631</v>
      </c>
      <c r="J714" s="674">
        <v>14597</v>
      </c>
      <c r="K714" s="674">
        <v>4034</v>
      </c>
      <c r="L714" s="680"/>
      <c r="M714" s="680"/>
      <c r="N714" s="576"/>
      <c r="O714" s="681"/>
      <c r="P714" s="576"/>
    </row>
    <row r="715" spans="1:16" s="67" customFormat="1" ht="28.5" customHeight="1" x14ac:dyDescent="0.25">
      <c r="A715" s="536"/>
      <c r="B715" s="536"/>
      <c r="C715" s="722"/>
      <c r="D715" s="645" t="s">
        <v>762</v>
      </c>
      <c r="E715" s="31">
        <v>100</v>
      </c>
      <c r="F715" s="570" t="s">
        <v>1541</v>
      </c>
      <c r="G715" s="627">
        <v>10.6</v>
      </c>
      <c r="H715" s="627">
        <v>6.9</v>
      </c>
      <c r="I715" s="572">
        <v>31909</v>
      </c>
      <c r="J715" s="674">
        <v>25099</v>
      </c>
      <c r="K715" s="674">
        <v>6810</v>
      </c>
      <c r="L715" s="680"/>
      <c r="M715" s="680"/>
      <c r="N715" s="576"/>
      <c r="O715" s="681"/>
      <c r="P715" s="576"/>
    </row>
    <row r="716" spans="1:16" s="67" customFormat="1" ht="21.75" customHeight="1" x14ac:dyDescent="0.25">
      <c r="A716" s="536"/>
      <c r="B716" s="536"/>
      <c r="C716" s="722"/>
      <c r="D716" s="645" t="s">
        <v>763</v>
      </c>
      <c r="E716" s="31">
        <v>100</v>
      </c>
      <c r="F716" s="570" t="s">
        <v>1541</v>
      </c>
      <c r="G716" s="627">
        <v>18.100000000000001</v>
      </c>
      <c r="H716" s="627">
        <v>11.1</v>
      </c>
      <c r="I716" s="572">
        <v>54928</v>
      </c>
      <c r="J716" s="674">
        <v>44442</v>
      </c>
      <c r="K716" s="674">
        <v>10486</v>
      </c>
      <c r="L716" s="680"/>
      <c r="M716" s="680"/>
      <c r="N716" s="576"/>
      <c r="O716" s="681"/>
      <c r="P716" s="576"/>
    </row>
    <row r="717" spans="1:16" s="67" customFormat="1" ht="28.5" customHeight="1" x14ac:dyDescent="0.25">
      <c r="A717" s="536"/>
      <c r="B717" s="536"/>
      <c r="C717" s="722"/>
      <c r="D717" s="645" t="s">
        <v>764</v>
      </c>
      <c r="E717" s="31">
        <v>100</v>
      </c>
      <c r="F717" s="570" t="s">
        <v>1541</v>
      </c>
      <c r="G717" s="627">
        <v>16.5</v>
      </c>
      <c r="H717" s="627">
        <v>13.2</v>
      </c>
      <c r="I717" s="572">
        <v>43577</v>
      </c>
      <c r="J717" s="674">
        <v>33654</v>
      </c>
      <c r="K717" s="674">
        <v>9923</v>
      </c>
      <c r="L717" s="680"/>
      <c r="M717" s="680"/>
      <c r="N717" s="576"/>
      <c r="O717" s="681"/>
      <c r="P717" s="576"/>
    </row>
    <row r="718" spans="1:16" s="67" customFormat="1" ht="15.75" customHeight="1" x14ac:dyDescent="0.25">
      <c r="A718" s="536"/>
      <c r="B718" s="536"/>
      <c r="C718" s="722"/>
      <c r="D718" s="645" t="s">
        <v>765</v>
      </c>
      <c r="E718" s="31">
        <v>100</v>
      </c>
      <c r="F718" s="570" t="s">
        <v>1541</v>
      </c>
      <c r="G718" s="627">
        <v>10.6</v>
      </c>
      <c r="H718" s="627">
        <v>8.9</v>
      </c>
      <c r="I718" s="572">
        <v>51632</v>
      </c>
      <c r="J718" s="674">
        <v>41151</v>
      </c>
      <c r="K718" s="674">
        <v>10481</v>
      </c>
      <c r="L718" s="680"/>
      <c r="M718" s="680"/>
      <c r="N718" s="576"/>
      <c r="O718" s="681"/>
      <c r="P718" s="576"/>
    </row>
    <row r="719" spans="1:16" s="67" customFormat="1" ht="29.25" customHeight="1" x14ac:dyDescent="0.25">
      <c r="A719" s="536"/>
      <c r="B719" s="536"/>
      <c r="C719" s="722"/>
      <c r="D719" s="645" t="s">
        <v>766</v>
      </c>
      <c r="E719" s="31">
        <v>100</v>
      </c>
      <c r="F719" s="570" t="s">
        <v>1541</v>
      </c>
      <c r="G719" s="627">
        <v>13</v>
      </c>
      <c r="H719" s="627">
        <v>8.4</v>
      </c>
      <c r="I719" s="572">
        <v>42498</v>
      </c>
      <c r="J719" s="674">
        <v>33131</v>
      </c>
      <c r="K719" s="674">
        <v>9367</v>
      </c>
      <c r="L719" s="680"/>
      <c r="M719" s="680"/>
      <c r="N719" s="576"/>
      <c r="O719" s="681"/>
      <c r="P719" s="576"/>
    </row>
    <row r="720" spans="1:16" s="67" customFormat="1" ht="16.5" customHeight="1" x14ac:dyDescent="0.25">
      <c r="A720" s="536"/>
      <c r="B720" s="536"/>
      <c r="C720" s="722"/>
      <c r="D720" s="645" t="s">
        <v>767</v>
      </c>
      <c r="E720" s="31">
        <v>100</v>
      </c>
      <c r="F720" s="570" t="s">
        <v>1541</v>
      </c>
      <c r="G720" s="627">
        <v>17.100000000000001</v>
      </c>
      <c r="H720" s="627">
        <v>4.5</v>
      </c>
      <c r="I720" s="572">
        <v>37010</v>
      </c>
      <c r="J720" s="674">
        <v>29664</v>
      </c>
      <c r="K720" s="674">
        <v>7346</v>
      </c>
      <c r="L720" s="680"/>
      <c r="M720" s="680"/>
      <c r="N720" s="576"/>
      <c r="O720" s="681"/>
      <c r="P720" s="576"/>
    </row>
    <row r="721" spans="1:16" s="67" customFormat="1" ht="15.75" customHeight="1" x14ac:dyDescent="0.25">
      <c r="A721" s="536"/>
      <c r="B721" s="536"/>
      <c r="C721" s="722"/>
      <c r="D721" s="645" t="s">
        <v>768</v>
      </c>
      <c r="E721" s="31">
        <v>100</v>
      </c>
      <c r="F721" s="570" t="s">
        <v>1541</v>
      </c>
      <c r="G721" s="627">
        <v>8.5</v>
      </c>
      <c r="H721" s="627">
        <v>6.9</v>
      </c>
      <c r="I721" s="572">
        <v>25898</v>
      </c>
      <c r="J721" s="674">
        <v>20890</v>
      </c>
      <c r="K721" s="674">
        <v>5008</v>
      </c>
      <c r="L721" s="680"/>
      <c r="M721" s="680"/>
      <c r="N721" s="576"/>
      <c r="O721" s="681"/>
      <c r="P721" s="576"/>
    </row>
    <row r="722" spans="1:16" s="67" customFormat="1" ht="35.25" customHeight="1" x14ac:dyDescent="0.25">
      <c r="A722" s="536"/>
      <c r="B722" s="536"/>
      <c r="C722" s="722"/>
      <c r="D722" s="645" t="s">
        <v>769</v>
      </c>
      <c r="E722" s="31">
        <v>100</v>
      </c>
      <c r="F722" s="570" t="s">
        <v>1541</v>
      </c>
      <c r="G722" s="627">
        <v>5.2</v>
      </c>
      <c r="H722" s="627" t="s">
        <v>40</v>
      </c>
      <c r="I722" s="572">
        <v>2322</v>
      </c>
      <c r="J722" s="674">
        <v>2278</v>
      </c>
      <c r="K722" s="674">
        <v>44</v>
      </c>
      <c r="L722" s="680"/>
      <c r="M722" s="680"/>
      <c r="N722" s="576"/>
      <c r="O722" s="681"/>
      <c r="P722" s="576"/>
    </row>
    <row r="723" spans="1:16" s="67" customFormat="1" ht="45" customHeight="1" x14ac:dyDescent="0.25">
      <c r="A723" s="536"/>
      <c r="B723" s="536"/>
      <c r="C723" s="722"/>
      <c r="D723" s="646" t="s">
        <v>775</v>
      </c>
      <c r="E723" s="31">
        <v>100</v>
      </c>
      <c r="F723" s="570" t="s">
        <v>1547</v>
      </c>
      <c r="G723" s="627" t="s">
        <v>40</v>
      </c>
      <c r="H723" s="627" t="s">
        <v>40</v>
      </c>
      <c r="I723" s="572">
        <v>8118</v>
      </c>
      <c r="J723" s="673">
        <v>762</v>
      </c>
      <c r="K723" s="673">
        <v>7356</v>
      </c>
      <c r="L723" s="680"/>
      <c r="M723" s="680"/>
      <c r="N723" s="576"/>
      <c r="O723" s="681"/>
      <c r="P723" s="576"/>
    </row>
    <row r="724" spans="1:16" s="67" customFormat="1" ht="28.5" customHeight="1" x14ac:dyDescent="0.25">
      <c r="A724" s="536"/>
      <c r="B724" s="536"/>
      <c r="C724" s="722"/>
      <c r="D724" s="646" t="s">
        <v>772</v>
      </c>
      <c r="E724" s="31">
        <v>100</v>
      </c>
      <c r="F724" s="558" t="s">
        <v>1548</v>
      </c>
      <c r="G724" s="627" t="s">
        <v>40</v>
      </c>
      <c r="H724" s="627" t="s">
        <v>40</v>
      </c>
      <c r="I724" s="572">
        <v>23625</v>
      </c>
      <c r="J724" s="674">
        <v>2895</v>
      </c>
      <c r="K724" s="674">
        <v>20730</v>
      </c>
      <c r="L724" s="680"/>
      <c r="M724" s="680"/>
      <c r="N724" s="576"/>
      <c r="O724" s="681"/>
      <c r="P724" s="576"/>
    </row>
    <row r="725" spans="1:16" s="67" customFormat="1" ht="44.25" customHeight="1" x14ac:dyDescent="0.25">
      <c r="A725" s="536"/>
      <c r="B725" s="536"/>
      <c r="C725" s="722"/>
      <c r="D725" s="646" t="s">
        <v>774</v>
      </c>
      <c r="E725" s="31">
        <v>100</v>
      </c>
      <c r="F725" s="558" t="s">
        <v>1549</v>
      </c>
      <c r="G725" s="627" t="s">
        <v>40</v>
      </c>
      <c r="H725" s="627" t="s">
        <v>40</v>
      </c>
      <c r="I725" s="572">
        <v>31784</v>
      </c>
      <c r="J725" s="673">
        <v>0</v>
      </c>
      <c r="K725" s="673">
        <v>31784</v>
      </c>
      <c r="L725" s="680"/>
      <c r="M725" s="680"/>
      <c r="N725" s="576"/>
      <c r="O725" s="681"/>
      <c r="P725" s="576"/>
    </row>
    <row r="726" spans="1:16" s="342" customFormat="1" ht="60" customHeight="1" x14ac:dyDescent="0.25">
      <c r="A726" s="536"/>
      <c r="B726" s="536"/>
      <c r="C726" s="722"/>
      <c r="D726" s="646" t="s">
        <v>1080</v>
      </c>
      <c r="E726" s="31">
        <v>100</v>
      </c>
      <c r="F726" s="558" t="s">
        <v>1550</v>
      </c>
      <c r="G726" s="627" t="s">
        <v>40</v>
      </c>
      <c r="H726" s="627" t="s">
        <v>40</v>
      </c>
      <c r="I726" s="572">
        <v>4789</v>
      </c>
      <c r="J726" s="673">
        <v>74</v>
      </c>
      <c r="K726" s="673">
        <v>4715</v>
      </c>
      <c r="L726" s="680"/>
      <c r="M726" s="680"/>
      <c r="N726" s="576"/>
      <c r="O726" s="681"/>
      <c r="P726" s="576"/>
    </row>
    <row r="727" spans="1:16" s="342" customFormat="1" ht="30" customHeight="1" x14ac:dyDescent="0.25">
      <c r="A727" s="536"/>
      <c r="B727" s="536"/>
      <c r="C727" s="722"/>
      <c r="D727" s="646" t="s">
        <v>1081</v>
      </c>
      <c r="E727" s="31">
        <v>100</v>
      </c>
      <c r="F727" s="558" t="s">
        <v>1550</v>
      </c>
      <c r="G727" s="627" t="s">
        <v>40</v>
      </c>
      <c r="H727" s="627" t="s">
        <v>40</v>
      </c>
      <c r="I727" s="572">
        <v>4348</v>
      </c>
      <c r="J727" s="673">
        <v>183</v>
      </c>
      <c r="K727" s="673">
        <v>4165</v>
      </c>
      <c r="L727" s="680"/>
      <c r="M727" s="680"/>
      <c r="N727" s="576"/>
      <c r="O727" s="681"/>
      <c r="P727" s="576"/>
    </row>
    <row r="728" spans="1:16" s="342" customFormat="1" ht="30" customHeight="1" x14ac:dyDescent="0.25">
      <c r="A728" s="536"/>
      <c r="B728" s="536"/>
      <c r="C728" s="722"/>
      <c r="D728" s="646" t="s">
        <v>1082</v>
      </c>
      <c r="E728" s="31">
        <v>100</v>
      </c>
      <c r="F728" s="558" t="s">
        <v>1550</v>
      </c>
      <c r="G728" s="627" t="s">
        <v>40</v>
      </c>
      <c r="H728" s="627" t="s">
        <v>40</v>
      </c>
      <c r="I728" s="572">
        <v>17222</v>
      </c>
      <c r="J728" s="673">
        <v>1529</v>
      </c>
      <c r="K728" s="673">
        <v>15693</v>
      </c>
      <c r="L728" s="680"/>
      <c r="M728" s="680"/>
      <c r="N728" s="576"/>
      <c r="O728" s="681"/>
      <c r="P728" s="576"/>
    </row>
    <row r="729" spans="1:16" s="342" customFormat="1" ht="29.25" customHeight="1" x14ac:dyDescent="0.25">
      <c r="A729" s="536"/>
      <c r="B729" s="536"/>
      <c r="C729" s="722"/>
      <c r="D729" s="646" t="s">
        <v>1083</v>
      </c>
      <c r="E729" s="31">
        <v>100</v>
      </c>
      <c r="F729" s="558" t="s">
        <v>1550</v>
      </c>
      <c r="G729" s="627" t="s">
        <v>40</v>
      </c>
      <c r="H729" s="627" t="s">
        <v>40</v>
      </c>
      <c r="I729" s="572">
        <v>4980</v>
      </c>
      <c r="J729" s="673">
        <v>74</v>
      </c>
      <c r="K729" s="673">
        <v>4906</v>
      </c>
      <c r="L729" s="680"/>
      <c r="M729" s="680"/>
      <c r="N729" s="576"/>
      <c r="O729" s="681"/>
      <c r="P729" s="576"/>
    </row>
    <row r="730" spans="1:16" s="342" customFormat="1" ht="29.25" customHeight="1" x14ac:dyDescent="0.25">
      <c r="A730" s="536"/>
      <c r="B730" s="536"/>
      <c r="C730" s="722"/>
      <c r="D730" s="646" t="s">
        <v>1084</v>
      </c>
      <c r="E730" s="31">
        <v>100</v>
      </c>
      <c r="F730" s="558" t="s">
        <v>1550</v>
      </c>
      <c r="G730" s="627" t="s">
        <v>40</v>
      </c>
      <c r="H730" s="627" t="s">
        <v>40</v>
      </c>
      <c r="I730" s="572">
        <v>5190</v>
      </c>
      <c r="J730" s="673">
        <v>5143</v>
      </c>
      <c r="K730" s="673">
        <v>47</v>
      </c>
      <c r="L730" s="680"/>
      <c r="M730" s="680"/>
      <c r="N730" s="576"/>
      <c r="O730" s="681"/>
      <c r="P730" s="576"/>
    </row>
    <row r="731" spans="1:16" s="342" customFormat="1" ht="30" customHeight="1" x14ac:dyDescent="0.25">
      <c r="A731" s="536"/>
      <c r="B731" s="536"/>
      <c r="C731" s="722"/>
      <c r="D731" s="646" t="s">
        <v>1085</v>
      </c>
      <c r="E731" s="31">
        <v>100</v>
      </c>
      <c r="F731" s="558" t="s">
        <v>1543</v>
      </c>
      <c r="G731" s="627">
        <v>2.7</v>
      </c>
      <c r="H731" s="627">
        <v>3.3</v>
      </c>
      <c r="I731" s="572">
        <v>8809</v>
      </c>
      <c r="J731" s="673">
        <v>3562</v>
      </c>
      <c r="K731" s="673">
        <v>5247</v>
      </c>
      <c r="L731" s="680"/>
      <c r="M731" s="680"/>
      <c r="N731" s="576"/>
      <c r="O731" s="681"/>
      <c r="P731" s="576"/>
    </row>
    <row r="732" spans="1:16" s="342" customFormat="1" ht="30" customHeight="1" x14ac:dyDescent="0.25">
      <c r="A732" s="536"/>
      <c r="B732" s="536"/>
      <c r="C732" s="722"/>
      <c r="D732" s="646" t="s">
        <v>1086</v>
      </c>
      <c r="E732" s="31">
        <v>100</v>
      </c>
      <c r="F732" s="558" t="s">
        <v>1543</v>
      </c>
      <c r="G732" s="627">
        <v>1.5</v>
      </c>
      <c r="H732" s="627">
        <v>1.6</v>
      </c>
      <c r="I732" s="572">
        <v>5692</v>
      </c>
      <c r="J732" s="673">
        <v>2409</v>
      </c>
      <c r="K732" s="673">
        <v>3283</v>
      </c>
      <c r="L732" s="680"/>
      <c r="M732" s="680"/>
      <c r="N732" s="576"/>
      <c r="O732" s="681"/>
      <c r="P732" s="576"/>
    </row>
    <row r="733" spans="1:16" s="342" customFormat="1" ht="28.5" customHeight="1" x14ac:dyDescent="0.25">
      <c r="A733" s="536"/>
      <c r="B733" s="536"/>
      <c r="C733" s="722"/>
      <c r="D733" s="646" t="s">
        <v>1087</v>
      </c>
      <c r="E733" s="31">
        <v>100</v>
      </c>
      <c r="F733" s="558" t="s">
        <v>1543</v>
      </c>
      <c r="G733" s="627">
        <v>1.2</v>
      </c>
      <c r="H733" s="627">
        <v>1.6</v>
      </c>
      <c r="I733" s="572">
        <v>4274</v>
      </c>
      <c r="J733" s="673">
        <v>1671</v>
      </c>
      <c r="K733" s="673">
        <v>2603</v>
      </c>
      <c r="L733" s="680"/>
      <c r="M733" s="680"/>
      <c r="N733" s="576"/>
      <c r="O733" s="681"/>
      <c r="P733" s="576"/>
    </row>
    <row r="734" spans="1:16" s="342" customFormat="1" ht="28.5" customHeight="1" x14ac:dyDescent="0.25">
      <c r="A734" s="536"/>
      <c r="B734" s="536"/>
      <c r="C734" s="722"/>
      <c r="D734" s="646" t="s">
        <v>1088</v>
      </c>
      <c r="E734" s="31">
        <v>100</v>
      </c>
      <c r="F734" s="558" t="s">
        <v>1543</v>
      </c>
      <c r="G734" s="627">
        <v>8</v>
      </c>
      <c r="H734" s="627">
        <v>9.4</v>
      </c>
      <c r="I734" s="572">
        <v>15026</v>
      </c>
      <c r="J734" s="673">
        <v>6901</v>
      </c>
      <c r="K734" s="673">
        <v>8125</v>
      </c>
      <c r="L734" s="680"/>
      <c r="M734" s="680"/>
      <c r="N734" s="576"/>
      <c r="O734" s="681"/>
      <c r="P734" s="576"/>
    </row>
    <row r="735" spans="1:16" s="342" customFormat="1" ht="15" customHeight="1" x14ac:dyDescent="0.25">
      <c r="A735" s="536"/>
      <c r="B735" s="536"/>
      <c r="C735" s="722"/>
      <c r="D735" s="646" t="s">
        <v>1089</v>
      </c>
      <c r="E735" s="31">
        <v>100</v>
      </c>
      <c r="F735" s="558" t="s">
        <v>1543</v>
      </c>
      <c r="G735" s="627">
        <v>2.1</v>
      </c>
      <c r="H735" s="627">
        <v>2.4</v>
      </c>
      <c r="I735" s="572">
        <v>5424</v>
      </c>
      <c r="J735" s="673">
        <v>2226</v>
      </c>
      <c r="K735" s="673">
        <v>3198</v>
      </c>
      <c r="L735" s="680"/>
      <c r="M735" s="680"/>
      <c r="N735" s="576"/>
      <c r="O735" s="681"/>
      <c r="P735" s="576"/>
    </row>
    <row r="736" spans="1:16" s="342" customFormat="1" ht="15" customHeight="1" x14ac:dyDescent="0.25">
      <c r="A736" s="536"/>
      <c r="B736" s="536"/>
      <c r="C736" s="722"/>
      <c r="D736" s="646" t="s">
        <v>1090</v>
      </c>
      <c r="E736" s="31">
        <v>100</v>
      </c>
      <c r="F736" s="558" t="s">
        <v>1543</v>
      </c>
      <c r="G736" s="627">
        <v>5.9</v>
      </c>
      <c r="H736" s="627">
        <v>7.3</v>
      </c>
      <c r="I736" s="572">
        <v>13775</v>
      </c>
      <c r="J736" s="673">
        <v>6475</v>
      </c>
      <c r="K736" s="673">
        <v>7300</v>
      </c>
      <c r="L736" s="680"/>
      <c r="M736" s="680"/>
      <c r="N736" s="576"/>
      <c r="O736" s="681"/>
      <c r="P736" s="576"/>
    </row>
    <row r="737" spans="1:16" s="342" customFormat="1" ht="27.75" customHeight="1" x14ac:dyDescent="0.25">
      <c r="A737" s="536"/>
      <c r="B737" s="536"/>
      <c r="C737" s="722"/>
      <c r="D737" s="646" t="s">
        <v>1091</v>
      </c>
      <c r="E737" s="31">
        <v>100</v>
      </c>
      <c r="F737" s="558" t="s">
        <v>1543</v>
      </c>
      <c r="G737" s="627">
        <v>6.8</v>
      </c>
      <c r="H737" s="627">
        <v>7.4</v>
      </c>
      <c r="I737" s="572">
        <v>15725</v>
      </c>
      <c r="J737" s="673">
        <v>7224</v>
      </c>
      <c r="K737" s="673">
        <v>8501</v>
      </c>
      <c r="L737" s="680"/>
      <c r="M737" s="680"/>
      <c r="N737" s="576"/>
      <c r="O737" s="681"/>
      <c r="P737" s="576"/>
    </row>
    <row r="738" spans="1:16" s="342" customFormat="1" ht="16.5" customHeight="1" x14ac:dyDescent="0.25">
      <c r="A738" s="536"/>
      <c r="B738" s="536"/>
      <c r="C738" s="722"/>
      <c r="D738" s="646" t="s">
        <v>1092</v>
      </c>
      <c r="E738" s="31">
        <v>100</v>
      </c>
      <c r="F738" s="558" t="s">
        <v>1543</v>
      </c>
      <c r="G738" s="627">
        <v>3</v>
      </c>
      <c r="H738" s="627">
        <v>3.7</v>
      </c>
      <c r="I738" s="572">
        <v>7956</v>
      </c>
      <c r="J738" s="673">
        <v>2647</v>
      </c>
      <c r="K738" s="673">
        <v>5309</v>
      </c>
      <c r="L738" s="680"/>
      <c r="M738" s="680"/>
      <c r="N738" s="576"/>
      <c r="O738" s="681"/>
      <c r="P738" s="576"/>
    </row>
    <row r="739" spans="1:16" s="342" customFormat="1" ht="29.25" customHeight="1" x14ac:dyDescent="0.25">
      <c r="A739" s="536"/>
      <c r="B739" s="536"/>
      <c r="C739" s="722"/>
      <c r="D739" s="646" t="s">
        <v>1093</v>
      </c>
      <c r="E739" s="31">
        <v>100</v>
      </c>
      <c r="F739" s="558" t="s">
        <v>1543</v>
      </c>
      <c r="G739" s="627">
        <v>2.2000000000000002</v>
      </c>
      <c r="H739" s="627">
        <v>2.7</v>
      </c>
      <c r="I739" s="572">
        <v>6088</v>
      </c>
      <c r="J739" s="673">
        <v>2681</v>
      </c>
      <c r="K739" s="673">
        <v>3407</v>
      </c>
      <c r="L739" s="680"/>
      <c r="M739" s="680"/>
      <c r="N739" s="576"/>
      <c r="O739" s="681"/>
      <c r="P739" s="576"/>
    </row>
    <row r="740" spans="1:16" s="342" customFormat="1" ht="29.25" customHeight="1" x14ac:dyDescent="0.25">
      <c r="A740" s="536"/>
      <c r="B740" s="536"/>
      <c r="C740" s="722"/>
      <c r="D740" s="646" t="s">
        <v>1105</v>
      </c>
      <c r="E740" s="31">
        <v>100</v>
      </c>
      <c r="F740" s="558" t="s">
        <v>1543</v>
      </c>
      <c r="G740" s="627">
        <v>5.8</v>
      </c>
      <c r="H740" s="627">
        <v>7</v>
      </c>
      <c r="I740" s="572">
        <v>14518</v>
      </c>
      <c r="J740" s="673">
        <v>5917</v>
      </c>
      <c r="K740" s="673">
        <v>8601</v>
      </c>
      <c r="L740" s="680"/>
      <c r="M740" s="680"/>
      <c r="N740" s="576"/>
      <c r="O740" s="681"/>
      <c r="P740" s="576"/>
    </row>
    <row r="741" spans="1:16" s="342" customFormat="1" ht="29.25" customHeight="1" x14ac:dyDescent="0.25">
      <c r="A741" s="536"/>
      <c r="B741" s="536"/>
      <c r="C741" s="722"/>
      <c r="D741" s="646" t="s">
        <v>1095</v>
      </c>
      <c r="E741" s="31">
        <v>100</v>
      </c>
      <c r="F741" s="558" t="s">
        <v>1543</v>
      </c>
      <c r="G741" s="627">
        <v>2.2000000000000002</v>
      </c>
      <c r="H741" s="627">
        <v>2.5</v>
      </c>
      <c r="I741" s="572">
        <v>10080</v>
      </c>
      <c r="J741" s="673">
        <v>5589</v>
      </c>
      <c r="K741" s="673">
        <v>4491</v>
      </c>
      <c r="L741" s="680"/>
      <c r="M741" s="680"/>
      <c r="N741" s="576"/>
      <c r="O741" s="681"/>
      <c r="P741" s="576"/>
    </row>
    <row r="742" spans="1:16" s="342" customFormat="1" ht="16.5" customHeight="1" x14ac:dyDescent="0.25">
      <c r="A742" s="536"/>
      <c r="B742" s="536"/>
      <c r="C742" s="722"/>
      <c r="D742" s="646" t="s">
        <v>1096</v>
      </c>
      <c r="E742" s="31">
        <v>100</v>
      </c>
      <c r="F742" s="558" t="s">
        <v>1543</v>
      </c>
      <c r="G742" s="627">
        <v>4.4000000000000004</v>
      </c>
      <c r="H742" s="627">
        <v>5.2</v>
      </c>
      <c r="I742" s="572">
        <v>10701</v>
      </c>
      <c r="J742" s="673">
        <v>5044</v>
      </c>
      <c r="K742" s="673">
        <v>5657</v>
      </c>
      <c r="L742" s="680"/>
      <c r="M742" s="680"/>
      <c r="N742" s="576"/>
      <c r="O742" s="681"/>
      <c r="P742" s="576"/>
    </row>
    <row r="743" spans="1:16" s="342" customFormat="1" ht="29.25" customHeight="1" x14ac:dyDescent="0.25">
      <c r="A743" s="536"/>
      <c r="B743" s="536"/>
      <c r="C743" s="722"/>
      <c r="D743" s="646" t="s">
        <v>1097</v>
      </c>
      <c r="E743" s="31">
        <v>100</v>
      </c>
      <c r="F743" s="558" t="s">
        <v>1543</v>
      </c>
      <c r="G743" s="627">
        <v>6.4</v>
      </c>
      <c r="H743" s="627">
        <v>7.3</v>
      </c>
      <c r="I743" s="572">
        <v>14782</v>
      </c>
      <c r="J743" s="673">
        <v>7314</v>
      </c>
      <c r="K743" s="673">
        <v>7468</v>
      </c>
      <c r="L743" s="680"/>
      <c r="M743" s="680"/>
      <c r="N743" s="576"/>
      <c r="O743" s="681"/>
      <c r="P743" s="576"/>
    </row>
    <row r="744" spans="1:16" s="342" customFormat="1" ht="29.25" customHeight="1" x14ac:dyDescent="0.25">
      <c r="A744" s="536"/>
      <c r="B744" s="536"/>
      <c r="C744" s="722"/>
      <c r="D744" s="646" t="s">
        <v>1106</v>
      </c>
      <c r="E744" s="31">
        <v>100</v>
      </c>
      <c r="F744" s="558" t="s">
        <v>1543</v>
      </c>
      <c r="G744" s="627">
        <v>12</v>
      </c>
      <c r="H744" s="627">
        <v>14.3</v>
      </c>
      <c r="I744" s="572">
        <v>24926</v>
      </c>
      <c r="J744" s="673">
        <v>13110</v>
      </c>
      <c r="K744" s="673">
        <v>11816</v>
      </c>
      <c r="L744" s="680"/>
      <c r="M744" s="680"/>
      <c r="N744" s="576"/>
      <c r="O744" s="681"/>
      <c r="P744" s="576"/>
    </row>
    <row r="745" spans="1:16" s="342" customFormat="1" ht="32.25" customHeight="1" x14ac:dyDescent="0.25">
      <c r="A745" s="536"/>
      <c r="B745" s="536"/>
      <c r="C745" s="722"/>
      <c r="D745" s="646" t="s">
        <v>1107</v>
      </c>
      <c r="E745" s="31">
        <v>100</v>
      </c>
      <c r="F745" s="558" t="s">
        <v>1543</v>
      </c>
      <c r="G745" s="627">
        <v>10.3</v>
      </c>
      <c r="H745" s="627">
        <v>11.7</v>
      </c>
      <c r="I745" s="572">
        <v>22887</v>
      </c>
      <c r="J745" s="673">
        <v>11253</v>
      </c>
      <c r="K745" s="673">
        <v>11634</v>
      </c>
      <c r="L745" s="680"/>
      <c r="M745" s="680"/>
      <c r="N745" s="576"/>
      <c r="O745" s="681"/>
      <c r="P745" s="576"/>
    </row>
    <row r="746" spans="1:16" s="342" customFormat="1" ht="29.25" customHeight="1" x14ac:dyDescent="0.25">
      <c r="A746" s="536"/>
      <c r="B746" s="536"/>
      <c r="C746" s="722"/>
      <c r="D746" s="646" t="s">
        <v>1098</v>
      </c>
      <c r="E746" s="31">
        <v>100</v>
      </c>
      <c r="F746" s="558" t="s">
        <v>1543</v>
      </c>
      <c r="G746" s="627">
        <v>1</v>
      </c>
      <c r="H746" s="627">
        <v>1.1000000000000001</v>
      </c>
      <c r="I746" s="572">
        <v>3846</v>
      </c>
      <c r="J746" s="673">
        <v>1400</v>
      </c>
      <c r="K746" s="673">
        <v>2446</v>
      </c>
      <c r="L746" s="680"/>
      <c r="M746" s="680"/>
      <c r="N746" s="576"/>
      <c r="O746" s="681"/>
      <c r="P746" s="576"/>
    </row>
    <row r="747" spans="1:16" s="342" customFormat="1" ht="16.5" customHeight="1" x14ac:dyDescent="0.25">
      <c r="A747" s="536"/>
      <c r="B747" s="536"/>
      <c r="C747" s="722"/>
      <c r="D747" s="646" t="s">
        <v>1099</v>
      </c>
      <c r="E747" s="31">
        <v>100</v>
      </c>
      <c r="F747" s="558" t="s">
        <v>1543</v>
      </c>
      <c r="G747" s="627">
        <v>4.4000000000000004</v>
      </c>
      <c r="H747" s="627">
        <v>4.9000000000000004</v>
      </c>
      <c r="I747" s="572">
        <v>10903</v>
      </c>
      <c r="J747" s="673">
        <v>4706</v>
      </c>
      <c r="K747" s="673">
        <v>6197</v>
      </c>
      <c r="L747" s="680"/>
      <c r="M747" s="680"/>
      <c r="N747" s="576"/>
      <c r="O747" s="681"/>
      <c r="P747" s="576"/>
    </row>
    <row r="748" spans="1:16" s="342" customFormat="1" ht="28.5" customHeight="1" x14ac:dyDescent="0.25">
      <c r="A748" s="536"/>
      <c r="B748" s="536"/>
      <c r="C748" s="722"/>
      <c r="D748" s="646" t="s">
        <v>1100</v>
      </c>
      <c r="E748" s="31">
        <v>100</v>
      </c>
      <c r="F748" s="558" t="s">
        <v>1543</v>
      </c>
      <c r="G748" s="627">
        <v>2</v>
      </c>
      <c r="H748" s="627">
        <v>2.2999999999999998</v>
      </c>
      <c r="I748" s="572">
        <v>5555</v>
      </c>
      <c r="J748" s="673">
        <v>2240</v>
      </c>
      <c r="K748" s="673">
        <v>3315</v>
      </c>
      <c r="L748" s="680"/>
      <c r="M748" s="680"/>
      <c r="N748" s="576"/>
      <c r="O748" s="681"/>
      <c r="P748" s="576"/>
    </row>
    <row r="749" spans="1:16" s="342" customFormat="1" ht="28.5" customHeight="1" x14ac:dyDescent="0.25">
      <c r="A749" s="536"/>
      <c r="B749" s="536"/>
      <c r="C749" s="722"/>
      <c r="D749" s="646" t="s">
        <v>1101</v>
      </c>
      <c r="E749" s="31">
        <v>100</v>
      </c>
      <c r="F749" s="558" t="s">
        <v>1543</v>
      </c>
      <c r="G749" s="627">
        <v>4</v>
      </c>
      <c r="H749" s="627">
        <v>4.3</v>
      </c>
      <c r="I749" s="572">
        <v>10231</v>
      </c>
      <c r="J749" s="673">
        <v>4398</v>
      </c>
      <c r="K749" s="673">
        <v>5833</v>
      </c>
      <c r="L749" s="680"/>
      <c r="M749" s="680"/>
      <c r="N749" s="576"/>
      <c r="O749" s="681"/>
      <c r="P749" s="576"/>
    </row>
    <row r="750" spans="1:16" s="560" customFormat="1" ht="28.5" customHeight="1" x14ac:dyDescent="0.25">
      <c r="A750" s="561"/>
      <c r="B750" s="561"/>
      <c r="C750" s="722"/>
      <c r="D750" s="646" t="s">
        <v>770</v>
      </c>
      <c r="E750" s="31">
        <v>100</v>
      </c>
      <c r="F750" s="558" t="s">
        <v>1551</v>
      </c>
      <c r="G750" s="627" t="s">
        <v>40</v>
      </c>
      <c r="H750" s="627" t="s">
        <v>40</v>
      </c>
      <c r="I750" s="572">
        <v>2916</v>
      </c>
      <c r="J750" s="673">
        <v>0</v>
      </c>
      <c r="K750" s="673">
        <v>2916</v>
      </c>
      <c r="L750" s="680"/>
      <c r="M750" s="680"/>
      <c r="N750" s="576"/>
      <c r="O750" s="681"/>
      <c r="P750" s="576"/>
    </row>
    <row r="751" spans="1:16" s="560" customFormat="1" ht="28.5" customHeight="1" x14ac:dyDescent="0.25">
      <c r="A751" s="561"/>
      <c r="B751" s="561"/>
      <c r="C751" s="722"/>
      <c r="D751" s="646" t="s">
        <v>771</v>
      </c>
      <c r="E751" s="31">
        <v>100</v>
      </c>
      <c r="F751" s="558" t="s">
        <v>1552</v>
      </c>
      <c r="G751" s="627" t="s">
        <v>40</v>
      </c>
      <c r="H751" s="627" t="s">
        <v>40</v>
      </c>
      <c r="I751" s="572">
        <v>16120</v>
      </c>
      <c r="J751" s="673">
        <v>0</v>
      </c>
      <c r="K751" s="673">
        <v>16120</v>
      </c>
      <c r="L751" s="680"/>
      <c r="M751" s="680"/>
      <c r="N751" s="576"/>
      <c r="O751" s="681"/>
      <c r="P751" s="576"/>
    </row>
    <row r="752" spans="1:16" s="560" customFormat="1" ht="28.5" customHeight="1" x14ac:dyDescent="0.25">
      <c r="A752" s="561"/>
      <c r="B752" s="561"/>
      <c r="C752" s="722"/>
      <c r="D752" s="646" t="s">
        <v>773</v>
      </c>
      <c r="E752" s="31">
        <v>100</v>
      </c>
      <c r="F752" s="558" t="s">
        <v>1553</v>
      </c>
      <c r="G752" s="627" t="s">
        <v>40</v>
      </c>
      <c r="H752" s="627" t="s">
        <v>40</v>
      </c>
      <c r="I752" s="572">
        <v>2895</v>
      </c>
      <c r="J752" s="673">
        <v>0</v>
      </c>
      <c r="K752" s="673">
        <v>2895</v>
      </c>
      <c r="L752" s="680"/>
      <c r="M752" s="680"/>
      <c r="N752" s="576"/>
      <c r="O752" s="681"/>
      <c r="P752" s="576"/>
    </row>
    <row r="753" spans="1:16" s="342" customFormat="1" ht="28.5" customHeight="1" x14ac:dyDescent="0.25">
      <c r="A753" s="536"/>
      <c r="B753" s="536"/>
      <c r="C753" s="722"/>
      <c r="D753" s="595" t="s">
        <v>1458</v>
      </c>
      <c r="E753" s="31">
        <v>100</v>
      </c>
      <c r="F753" s="31" t="s">
        <v>1554</v>
      </c>
      <c r="G753" s="627">
        <v>100</v>
      </c>
      <c r="H753" s="627">
        <v>100</v>
      </c>
      <c r="I753" s="572">
        <v>23521.200000000001</v>
      </c>
      <c r="J753" s="673">
        <v>0</v>
      </c>
      <c r="K753" s="673">
        <v>23521.200000000001</v>
      </c>
      <c r="L753" s="680"/>
      <c r="M753" s="680"/>
      <c r="N753" s="576"/>
      <c r="O753" s="681"/>
      <c r="P753" s="576"/>
    </row>
    <row r="754" spans="1:16" s="560" customFormat="1" ht="28.5" customHeight="1" x14ac:dyDescent="0.25">
      <c r="A754" s="561"/>
      <c r="B754" s="561"/>
      <c r="C754" s="722"/>
      <c r="D754" s="646" t="s">
        <v>810</v>
      </c>
      <c r="E754" s="31">
        <v>100</v>
      </c>
      <c r="F754" s="558" t="s">
        <v>1555</v>
      </c>
      <c r="G754" s="596">
        <v>100</v>
      </c>
      <c r="H754" s="596">
        <v>100</v>
      </c>
      <c r="I754" s="572">
        <v>0</v>
      </c>
      <c r="J754" s="673">
        <v>0</v>
      </c>
      <c r="K754" s="673">
        <v>0</v>
      </c>
      <c r="L754" s="680"/>
      <c r="M754" s="680"/>
      <c r="N754" s="576"/>
      <c r="O754" s="681"/>
      <c r="P754" s="576"/>
    </row>
    <row r="755" spans="1:16" s="560" customFormat="1" ht="28.5" customHeight="1" x14ac:dyDescent="0.25">
      <c r="A755" s="561"/>
      <c r="B755" s="561"/>
      <c r="C755" s="722"/>
      <c r="D755" s="646" t="s">
        <v>808</v>
      </c>
      <c r="E755" s="31">
        <v>100</v>
      </c>
      <c r="F755" s="558" t="s">
        <v>1555</v>
      </c>
      <c r="G755" s="596">
        <v>100</v>
      </c>
      <c r="H755" s="596">
        <v>100</v>
      </c>
      <c r="I755" s="572">
        <v>0</v>
      </c>
      <c r="J755" s="673">
        <v>0</v>
      </c>
      <c r="K755" s="673">
        <v>0</v>
      </c>
      <c r="L755" s="680"/>
      <c r="M755" s="680"/>
      <c r="N755" s="576"/>
      <c r="O755" s="681"/>
      <c r="P755" s="576"/>
    </row>
    <row r="756" spans="1:16" s="560" customFormat="1" ht="28.5" customHeight="1" x14ac:dyDescent="0.25">
      <c r="A756" s="561"/>
      <c r="B756" s="561"/>
      <c r="C756" s="722"/>
      <c r="D756" s="646" t="s">
        <v>807</v>
      </c>
      <c r="E756" s="31">
        <v>100</v>
      </c>
      <c r="F756" s="558" t="s">
        <v>1555</v>
      </c>
      <c r="G756" s="596">
        <v>100</v>
      </c>
      <c r="H756" s="596">
        <v>100</v>
      </c>
      <c r="I756" s="572">
        <v>0</v>
      </c>
      <c r="J756" s="673">
        <v>0</v>
      </c>
      <c r="K756" s="673">
        <v>0</v>
      </c>
      <c r="L756" s="680"/>
      <c r="M756" s="680"/>
      <c r="N756" s="576"/>
      <c r="O756" s="681"/>
      <c r="P756" s="576"/>
    </row>
    <row r="757" spans="1:16" s="560" customFormat="1" ht="28.5" customHeight="1" x14ac:dyDescent="0.25">
      <c r="A757" s="561"/>
      <c r="B757" s="561"/>
      <c r="C757" s="722"/>
      <c r="D757" s="671" t="s">
        <v>1544</v>
      </c>
      <c r="E757" s="31">
        <v>100</v>
      </c>
      <c r="F757" s="558" t="s">
        <v>1555</v>
      </c>
      <c r="G757" s="596">
        <v>100</v>
      </c>
      <c r="H757" s="596">
        <v>100</v>
      </c>
      <c r="I757" s="572">
        <v>0</v>
      </c>
      <c r="J757" s="673">
        <v>0</v>
      </c>
      <c r="K757" s="673">
        <v>0</v>
      </c>
      <c r="L757" s="680"/>
      <c r="M757" s="680"/>
      <c r="N757" s="576"/>
      <c r="O757" s="681"/>
      <c r="P757" s="576"/>
    </row>
    <row r="758" spans="1:16" s="560" customFormat="1" ht="28.5" customHeight="1" x14ac:dyDescent="0.25">
      <c r="A758" s="561"/>
      <c r="B758" s="561"/>
      <c r="C758" s="722"/>
      <c r="D758" s="671" t="s">
        <v>1545</v>
      </c>
      <c r="E758" s="31">
        <v>100</v>
      </c>
      <c r="F758" s="558" t="s">
        <v>1556</v>
      </c>
      <c r="G758" s="596">
        <v>100</v>
      </c>
      <c r="H758" s="596">
        <v>100</v>
      </c>
      <c r="I758" s="572">
        <v>18677.66</v>
      </c>
      <c r="J758" s="673">
        <v>0</v>
      </c>
      <c r="K758" s="673">
        <v>18677.66</v>
      </c>
      <c r="L758" s="680"/>
      <c r="M758" s="680"/>
      <c r="N758" s="576"/>
      <c r="O758" s="681"/>
      <c r="P758" s="576"/>
    </row>
    <row r="759" spans="1:16" s="560" customFormat="1" ht="28.5" customHeight="1" x14ac:dyDescent="0.25">
      <c r="A759" s="561"/>
      <c r="B759" s="561"/>
      <c r="C759" s="722"/>
      <c r="D759" s="671" t="s">
        <v>1546</v>
      </c>
      <c r="E759" s="31">
        <v>100</v>
      </c>
      <c r="F759" s="558" t="s">
        <v>1555</v>
      </c>
      <c r="G759" s="596">
        <v>100</v>
      </c>
      <c r="H759" s="596">
        <v>100</v>
      </c>
      <c r="I759" s="572">
        <v>0</v>
      </c>
      <c r="J759" s="673">
        <v>0</v>
      </c>
      <c r="K759" s="673">
        <v>0</v>
      </c>
      <c r="L759" s="680"/>
      <c r="M759" s="680"/>
      <c r="N759" s="576"/>
      <c r="O759" s="681"/>
      <c r="P759" s="576"/>
    </row>
    <row r="760" spans="1:16" s="342" customFormat="1" ht="33.75" customHeight="1" x14ac:dyDescent="0.25">
      <c r="A760" s="536"/>
      <c r="B760" s="536"/>
      <c r="C760" s="722"/>
      <c r="D760" s="597" t="s">
        <v>1459</v>
      </c>
      <c r="E760" s="598">
        <v>100</v>
      </c>
      <c r="F760" s="599" t="s">
        <v>1557</v>
      </c>
      <c r="G760" s="627">
        <v>100</v>
      </c>
      <c r="H760" s="627">
        <v>100</v>
      </c>
      <c r="I760" s="572">
        <v>2711.4</v>
      </c>
      <c r="J760" s="579">
        <v>442.1</v>
      </c>
      <c r="K760" s="579">
        <v>2269.3000000000002</v>
      </c>
      <c r="L760" s="680"/>
      <c r="M760" s="680"/>
      <c r="N760" s="576"/>
      <c r="O760" s="681"/>
      <c r="P760" s="576"/>
    </row>
    <row r="761" spans="1:16" s="342" customFormat="1" ht="36" customHeight="1" x14ac:dyDescent="0.25">
      <c r="A761" s="536"/>
      <c r="B761" s="536"/>
      <c r="C761" s="722"/>
      <c r="D761" s="597" t="s">
        <v>1460</v>
      </c>
      <c r="E761" s="598">
        <v>100</v>
      </c>
      <c r="F761" s="599" t="s">
        <v>1557</v>
      </c>
      <c r="G761" s="627">
        <v>100</v>
      </c>
      <c r="H761" s="627">
        <v>100</v>
      </c>
      <c r="I761" s="572">
        <v>2697.1</v>
      </c>
      <c r="J761" s="579">
        <v>456.2</v>
      </c>
      <c r="K761" s="579">
        <v>2240.9</v>
      </c>
      <c r="L761" s="680"/>
      <c r="M761" s="680"/>
      <c r="N761" s="576"/>
      <c r="O761" s="681"/>
      <c r="P761" s="576"/>
    </row>
    <row r="762" spans="1:16" s="342" customFormat="1" ht="34.5" customHeight="1" x14ac:dyDescent="0.25">
      <c r="A762" s="536"/>
      <c r="B762" s="536"/>
      <c r="C762" s="722"/>
      <c r="D762" s="597" t="s">
        <v>1461</v>
      </c>
      <c r="E762" s="598">
        <v>100</v>
      </c>
      <c r="F762" s="599" t="s">
        <v>1557</v>
      </c>
      <c r="G762" s="627">
        <v>100</v>
      </c>
      <c r="H762" s="627">
        <v>100</v>
      </c>
      <c r="I762" s="572">
        <v>768.2</v>
      </c>
      <c r="J762" s="579">
        <v>84.1</v>
      </c>
      <c r="K762" s="579">
        <v>684.1</v>
      </c>
      <c r="L762" s="680"/>
      <c r="M762" s="680"/>
      <c r="N762" s="576"/>
      <c r="O762" s="681"/>
      <c r="P762" s="576"/>
    </row>
    <row r="763" spans="1:16" s="342" customFormat="1" ht="33.75" customHeight="1" x14ac:dyDescent="0.25">
      <c r="A763" s="536"/>
      <c r="B763" s="536"/>
      <c r="C763" s="722"/>
      <c r="D763" s="597" t="s">
        <v>1462</v>
      </c>
      <c r="E763" s="598">
        <v>100</v>
      </c>
      <c r="F763" s="599" t="s">
        <v>1557</v>
      </c>
      <c r="G763" s="627">
        <v>100</v>
      </c>
      <c r="H763" s="627">
        <v>100</v>
      </c>
      <c r="I763" s="572">
        <v>882.3</v>
      </c>
      <c r="J763" s="579">
        <v>0</v>
      </c>
      <c r="K763" s="579">
        <v>882.3</v>
      </c>
      <c r="L763" s="680"/>
      <c r="M763" s="680"/>
      <c r="N763" s="576"/>
      <c r="O763" s="681"/>
      <c r="P763" s="576"/>
    </row>
    <row r="764" spans="1:16" s="342" customFormat="1" ht="37.5" customHeight="1" x14ac:dyDescent="0.25">
      <c r="A764" s="536"/>
      <c r="B764" s="536"/>
      <c r="C764" s="722"/>
      <c r="D764" s="597" t="s">
        <v>1463</v>
      </c>
      <c r="E764" s="598">
        <v>100</v>
      </c>
      <c r="F764" s="599" t="s">
        <v>1557</v>
      </c>
      <c r="G764" s="627">
        <v>100</v>
      </c>
      <c r="H764" s="627">
        <v>100</v>
      </c>
      <c r="I764" s="572">
        <v>10978.2</v>
      </c>
      <c r="J764" s="579">
        <v>1429.2</v>
      </c>
      <c r="K764" s="579">
        <v>9549</v>
      </c>
      <c r="L764" s="680"/>
      <c r="M764" s="680"/>
      <c r="N764" s="576"/>
      <c r="O764" s="681"/>
      <c r="P764" s="576"/>
    </row>
    <row r="765" spans="1:16" s="342" customFormat="1" ht="28.5" customHeight="1" x14ac:dyDescent="0.25">
      <c r="A765" s="536"/>
      <c r="B765" s="536"/>
      <c r="C765" s="722"/>
      <c r="D765" s="597" t="s">
        <v>1464</v>
      </c>
      <c r="E765" s="598">
        <v>100</v>
      </c>
      <c r="F765" s="599" t="s">
        <v>1557</v>
      </c>
      <c r="G765" s="627">
        <v>100</v>
      </c>
      <c r="H765" s="627">
        <v>100</v>
      </c>
      <c r="I765" s="572">
        <v>5113.8</v>
      </c>
      <c r="J765" s="579">
        <v>458.3</v>
      </c>
      <c r="K765" s="579">
        <v>4655.5</v>
      </c>
      <c r="L765" s="680"/>
      <c r="M765" s="680"/>
      <c r="N765" s="576"/>
      <c r="O765" s="681"/>
      <c r="P765" s="576"/>
    </row>
    <row r="766" spans="1:16" s="342" customFormat="1" ht="37.5" customHeight="1" x14ac:dyDescent="0.25">
      <c r="A766" s="536"/>
      <c r="B766" s="536"/>
      <c r="C766" s="722"/>
      <c r="D766" s="597" t="s">
        <v>1465</v>
      </c>
      <c r="E766" s="598">
        <v>100</v>
      </c>
      <c r="F766" s="599" t="s">
        <v>1557</v>
      </c>
      <c r="G766" s="579">
        <v>100</v>
      </c>
      <c r="H766" s="579">
        <v>100</v>
      </c>
      <c r="I766" s="572">
        <v>5917.8</v>
      </c>
      <c r="J766" s="673">
        <v>706.5</v>
      </c>
      <c r="K766" s="577">
        <v>5211.3</v>
      </c>
      <c r="L766" s="680"/>
      <c r="M766" s="680"/>
      <c r="N766" s="576"/>
      <c r="O766" s="681"/>
      <c r="P766" s="576"/>
    </row>
    <row r="767" spans="1:16" s="342" customFormat="1" ht="42" customHeight="1" x14ac:dyDescent="0.25">
      <c r="A767" s="536"/>
      <c r="B767" s="536"/>
      <c r="C767" s="722"/>
      <c r="D767" s="597" t="s">
        <v>1466</v>
      </c>
      <c r="E767" s="598">
        <v>100</v>
      </c>
      <c r="F767" s="599" t="s">
        <v>1557</v>
      </c>
      <c r="G767" s="579">
        <v>100</v>
      </c>
      <c r="H767" s="579">
        <v>100</v>
      </c>
      <c r="I767" s="572">
        <v>3431.7999999999997</v>
      </c>
      <c r="J767" s="579">
        <v>146.1</v>
      </c>
      <c r="K767" s="579">
        <v>3285.7</v>
      </c>
      <c r="L767" s="680"/>
      <c r="M767" s="680"/>
      <c r="N767" s="576"/>
      <c r="O767" s="681"/>
      <c r="P767" s="576"/>
    </row>
    <row r="768" spans="1:16" s="342" customFormat="1" ht="43.5" customHeight="1" x14ac:dyDescent="0.25">
      <c r="A768" s="536"/>
      <c r="B768" s="536"/>
      <c r="C768" s="722"/>
      <c r="D768" s="597" t="s">
        <v>1467</v>
      </c>
      <c r="E768" s="598">
        <v>100</v>
      </c>
      <c r="F768" s="599" t="s">
        <v>1557</v>
      </c>
      <c r="G768" s="579">
        <v>100</v>
      </c>
      <c r="H768" s="579">
        <v>100</v>
      </c>
      <c r="I768" s="572">
        <v>8100.8</v>
      </c>
      <c r="J768" s="579">
        <v>881</v>
      </c>
      <c r="K768" s="579">
        <v>7219.8</v>
      </c>
      <c r="L768" s="680"/>
      <c r="M768" s="680"/>
      <c r="N768" s="576"/>
      <c r="O768" s="681"/>
      <c r="P768" s="576"/>
    </row>
    <row r="769" spans="1:16" s="342" customFormat="1" ht="41.25" customHeight="1" x14ac:dyDescent="0.25">
      <c r="A769" s="536"/>
      <c r="B769" s="536"/>
      <c r="C769" s="722"/>
      <c r="D769" s="597" t="s">
        <v>1468</v>
      </c>
      <c r="E769" s="598">
        <v>100</v>
      </c>
      <c r="F769" s="599" t="s">
        <v>1557</v>
      </c>
      <c r="G769" s="579">
        <v>100</v>
      </c>
      <c r="H769" s="579">
        <v>100</v>
      </c>
      <c r="I769" s="572">
        <v>18305.900000000001</v>
      </c>
      <c r="J769" s="579">
        <v>6232.1</v>
      </c>
      <c r="K769" s="579">
        <v>12073.8</v>
      </c>
      <c r="L769" s="680"/>
      <c r="M769" s="680"/>
      <c r="N769" s="576"/>
      <c r="O769" s="681"/>
      <c r="P769" s="576"/>
    </row>
    <row r="770" spans="1:16" s="342" customFormat="1" ht="26.25" customHeight="1" x14ac:dyDescent="0.25">
      <c r="A770" s="536"/>
      <c r="B770" s="536"/>
      <c r="C770" s="722"/>
      <c r="D770" s="597" t="s">
        <v>1469</v>
      </c>
      <c r="E770" s="598">
        <v>100</v>
      </c>
      <c r="F770" s="599" t="s">
        <v>1557</v>
      </c>
      <c r="G770" s="579">
        <v>100</v>
      </c>
      <c r="H770" s="579">
        <v>100</v>
      </c>
      <c r="I770" s="572">
        <v>2842.2999999999997</v>
      </c>
      <c r="J770" s="579">
        <v>421.7</v>
      </c>
      <c r="K770" s="579">
        <v>2420.6</v>
      </c>
      <c r="L770" s="680"/>
      <c r="M770" s="680"/>
      <c r="N770" s="576"/>
      <c r="O770" s="681"/>
      <c r="P770" s="576"/>
    </row>
    <row r="771" spans="1:16" s="342" customFormat="1" ht="41.25" customHeight="1" x14ac:dyDescent="0.25">
      <c r="A771" s="536"/>
      <c r="B771" s="536"/>
      <c r="C771" s="722"/>
      <c r="D771" s="597" t="s">
        <v>1470</v>
      </c>
      <c r="E771" s="598">
        <v>100</v>
      </c>
      <c r="F771" s="599" t="s">
        <v>1557</v>
      </c>
      <c r="G771" s="579">
        <v>100</v>
      </c>
      <c r="H771" s="579">
        <v>100</v>
      </c>
      <c r="I771" s="572">
        <v>2692.2</v>
      </c>
      <c r="J771" s="579">
        <v>164.7</v>
      </c>
      <c r="K771" s="673">
        <v>2527.5</v>
      </c>
      <c r="L771" s="680"/>
      <c r="M771" s="680"/>
      <c r="N771" s="576"/>
      <c r="O771" s="681"/>
      <c r="P771" s="576"/>
    </row>
    <row r="772" spans="1:16" s="342" customFormat="1" ht="27.75" customHeight="1" x14ac:dyDescent="0.25">
      <c r="A772" s="536"/>
      <c r="B772" s="536"/>
      <c r="C772" s="722"/>
      <c r="D772" s="597" t="s">
        <v>1471</v>
      </c>
      <c r="E772" s="598">
        <v>100</v>
      </c>
      <c r="F772" s="599" t="s">
        <v>1557</v>
      </c>
      <c r="G772" s="579">
        <v>100</v>
      </c>
      <c r="H772" s="579">
        <v>100</v>
      </c>
      <c r="I772" s="572">
        <v>3685.1000000000004</v>
      </c>
      <c r="J772" s="579">
        <v>199.3</v>
      </c>
      <c r="K772" s="579">
        <v>3485.8</v>
      </c>
      <c r="L772" s="680"/>
      <c r="M772" s="680"/>
      <c r="N772" s="576"/>
      <c r="O772" s="681"/>
      <c r="P772" s="576"/>
    </row>
    <row r="773" spans="1:16" s="342" customFormat="1" ht="39.75" customHeight="1" x14ac:dyDescent="0.25">
      <c r="A773" s="536"/>
      <c r="B773" s="536"/>
      <c r="C773" s="722"/>
      <c r="D773" s="597" t="s">
        <v>1472</v>
      </c>
      <c r="E773" s="598">
        <v>100</v>
      </c>
      <c r="F773" s="599" t="s">
        <v>1557</v>
      </c>
      <c r="G773" s="579">
        <v>100</v>
      </c>
      <c r="H773" s="579">
        <v>100</v>
      </c>
      <c r="I773" s="572">
        <v>3053.1000000000004</v>
      </c>
      <c r="J773" s="579">
        <v>290.3</v>
      </c>
      <c r="K773" s="579">
        <v>2762.8</v>
      </c>
      <c r="L773" s="680"/>
      <c r="M773" s="680"/>
      <c r="N773" s="576"/>
      <c r="O773" s="681"/>
      <c r="P773" s="576"/>
    </row>
    <row r="774" spans="1:16" s="342" customFormat="1" ht="36" customHeight="1" x14ac:dyDescent="0.25">
      <c r="A774" s="536"/>
      <c r="B774" s="536"/>
      <c r="C774" s="722"/>
      <c r="D774" s="597" t="s">
        <v>1473</v>
      </c>
      <c r="E774" s="598">
        <v>100</v>
      </c>
      <c r="F774" s="599" t="s">
        <v>1557</v>
      </c>
      <c r="G774" s="579">
        <v>100</v>
      </c>
      <c r="H774" s="579">
        <v>100</v>
      </c>
      <c r="I774" s="572">
        <v>1215.2</v>
      </c>
      <c r="J774" s="600">
        <v>126.7</v>
      </c>
      <c r="K774" s="600">
        <v>1088.5</v>
      </c>
      <c r="L774" s="680"/>
      <c r="M774" s="680"/>
      <c r="N774" s="576"/>
      <c r="O774" s="681"/>
      <c r="P774" s="576"/>
    </row>
    <row r="775" spans="1:16" s="342" customFormat="1" ht="33.75" customHeight="1" x14ac:dyDescent="0.25">
      <c r="A775" s="536"/>
      <c r="B775" s="536"/>
      <c r="C775" s="722"/>
      <c r="D775" s="597" t="s">
        <v>1474</v>
      </c>
      <c r="E775" s="598">
        <v>100</v>
      </c>
      <c r="F775" s="599" t="s">
        <v>1557</v>
      </c>
      <c r="G775" s="579">
        <v>100</v>
      </c>
      <c r="H775" s="579">
        <v>100</v>
      </c>
      <c r="I775" s="572">
        <v>4616.8999999999996</v>
      </c>
      <c r="J775" s="579">
        <v>1016.5</v>
      </c>
      <c r="K775" s="579">
        <v>3600.4</v>
      </c>
      <c r="L775" s="680"/>
      <c r="M775" s="680"/>
      <c r="N775" s="576"/>
      <c r="O775" s="681"/>
      <c r="P775" s="576"/>
    </row>
    <row r="776" spans="1:16" s="342" customFormat="1" ht="36" customHeight="1" x14ac:dyDescent="0.25">
      <c r="A776" s="536"/>
      <c r="B776" s="536"/>
      <c r="C776" s="722"/>
      <c r="D776" s="597" t="s">
        <v>1475</v>
      </c>
      <c r="E776" s="598">
        <v>100</v>
      </c>
      <c r="F776" s="599" t="s">
        <v>1557</v>
      </c>
      <c r="G776" s="579">
        <v>100</v>
      </c>
      <c r="H776" s="579">
        <v>100</v>
      </c>
      <c r="I776" s="572">
        <v>2954.6</v>
      </c>
      <c r="J776" s="579">
        <v>0</v>
      </c>
      <c r="K776" s="579">
        <v>2954.6</v>
      </c>
      <c r="L776" s="680"/>
      <c r="M776" s="680"/>
      <c r="N776" s="576"/>
      <c r="O776" s="681"/>
      <c r="P776" s="576"/>
    </row>
    <row r="777" spans="1:16" s="342" customFormat="1" ht="37.5" customHeight="1" x14ac:dyDescent="0.25">
      <c r="A777" s="536"/>
      <c r="B777" s="536"/>
      <c r="C777" s="722"/>
      <c r="D777" s="597" t="s">
        <v>1476</v>
      </c>
      <c r="E777" s="598">
        <v>100</v>
      </c>
      <c r="F777" s="599" t="s">
        <v>1557</v>
      </c>
      <c r="G777" s="579">
        <v>100</v>
      </c>
      <c r="H777" s="579">
        <v>100</v>
      </c>
      <c r="I777" s="572">
        <v>4767.1000000000004</v>
      </c>
      <c r="J777" s="579">
        <v>421.3</v>
      </c>
      <c r="K777" s="579">
        <v>4345.8</v>
      </c>
      <c r="L777" s="680"/>
      <c r="M777" s="680"/>
      <c r="N777" s="576"/>
      <c r="O777" s="681"/>
      <c r="P777" s="576"/>
    </row>
    <row r="778" spans="1:16" s="342" customFormat="1" ht="34.5" customHeight="1" x14ac:dyDescent="0.25">
      <c r="A778" s="536"/>
      <c r="B778" s="536"/>
      <c r="C778" s="722"/>
      <c r="D778" s="597" t="s">
        <v>1477</v>
      </c>
      <c r="E778" s="598">
        <v>100</v>
      </c>
      <c r="F778" s="599" t="s">
        <v>1557</v>
      </c>
      <c r="G778" s="579">
        <v>100</v>
      </c>
      <c r="H778" s="579">
        <v>100</v>
      </c>
      <c r="I778" s="572">
        <v>5964.4</v>
      </c>
      <c r="J778" s="579">
        <v>406.9</v>
      </c>
      <c r="K778" s="579">
        <v>5557.5</v>
      </c>
      <c r="L778" s="680"/>
      <c r="M778" s="680"/>
      <c r="N778" s="576"/>
      <c r="O778" s="681"/>
      <c r="P778" s="576"/>
    </row>
    <row r="779" spans="1:16" s="67" customFormat="1" ht="29.25" customHeight="1" x14ac:dyDescent="0.25">
      <c r="A779" s="536"/>
      <c r="B779" s="536"/>
      <c r="C779" s="722" t="s">
        <v>561</v>
      </c>
      <c r="D779" s="645" t="s">
        <v>1210</v>
      </c>
      <c r="E779" s="31">
        <v>100</v>
      </c>
      <c r="F779" s="570" t="s">
        <v>83</v>
      </c>
      <c r="G779" s="627" t="s">
        <v>40</v>
      </c>
      <c r="H779" s="627" t="s">
        <v>40</v>
      </c>
      <c r="I779" s="572">
        <v>26626.2</v>
      </c>
      <c r="J779" s="673">
        <v>14389.1</v>
      </c>
      <c r="K779" s="673">
        <v>12237.1</v>
      </c>
      <c r="L779" s="680"/>
      <c r="M779" s="680"/>
      <c r="N779" s="576"/>
      <c r="O779" s="681"/>
      <c r="P779" s="576"/>
    </row>
    <row r="780" spans="1:16" s="342" customFormat="1" ht="30" customHeight="1" x14ac:dyDescent="0.25">
      <c r="A780" s="536"/>
      <c r="B780" s="536"/>
      <c r="C780" s="722"/>
      <c r="D780" s="645" t="s">
        <v>1497</v>
      </c>
      <c r="E780" s="31">
        <v>100</v>
      </c>
      <c r="F780" s="570" t="s">
        <v>62</v>
      </c>
      <c r="G780" s="627" t="s">
        <v>40</v>
      </c>
      <c r="H780" s="627" t="s">
        <v>40</v>
      </c>
      <c r="I780" s="572">
        <v>49038.8</v>
      </c>
      <c r="J780" s="673">
        <v>40618.5</v>
      </c>
      <c r="K780" s="673">
        <v>8420.2999999999993</v>
      </c>
      <c r="L780" s="680"/>
      <c r="M780" s="680"/>
      <c r="N780" s="576"/>
      <c r="O780" s="681"/>
      <c r="P780" s="576"/>
    </row>
    <row r="781" spans="1:16" s="67" customFormat="1" ht="30" customHeight="1" x14ac:dyDescent="0.25">
      <c r="A781" s="536"/>
      <c r="B781" s="536"/>
      <c r="C781" s="722"/>
      <c r="D781" s="645" t="s">
        <v>1211</v>
      </c>
      <c r="E781" s="31">
        <v>100</v>
      </c>
      <c r="F781" s="570" t="s">
        <v>62</v>
      </c>
      <c r="G781" s="627" t="s">
        <v>40</v>
      </c>
      <c r="H781" s="627" t="s">
        <v>40</v>
      </c>
      <c r="I781" s="572">
        <v>9577.2999999999993</v>
      </c>
      <c r="J781" s="673">
        <v>8697</v>
      </c>
      <c r="K781" s="673">
        <v>880.3</v>
      </c>
      <c r="L781" s="680"/>
      <c r="M781" s="680"/>
      <c r="N781" s="576"/>
      <c r="O781" s="681"/>
      <c r="P781" s="576"/>
    </row>
    <row r="782" spans="1:16" s="67" customFormat="1" ht="36.75" customHeight="1" x14ac:dyDescent="0.25">
      <c r="A782" s="536"/>
      <c r="B782" s="536"/>
      <c r="C782" s="722"/>
      <c r="D782" s="645" t="s">
        <v>1213</v>
      </c>
      <c r="E782" s="31">
        <v>100</v>
      </c>
      <c r="F782" s="570" t="s">
        <v>62</v>
      </c>
      <c r="G782" s="627" t="s">
        <v>40</v>
      </c>
      <c r="H782" s="627" t="s">
        <v>40</v>
      </c>
      <c r="I782" s="572">
        <v>13547.3</v>
      </c>
      <c r="J782" s="673">
        <v>11238.9</v>
      </c>
      <c r="K782" s="673">
        <v>2308.4</v>
      </c>
      <c r="L782" s="680"/>
      <c r="M782" s="680"/>
      <c r="N782" s="576"/>
      <c r="O782" s="681"/>
      <c r="P782" s="576"/>
    </row>
    <row r="783" spans="1:16" s="67" customFormat="1" ht="18" customHeight="1" x14ac:dyDescent="0.25">
      <c r="A783" s="536"/>
      <c r="B783" s="536"/>
      <c r="C783" s="722"/>
      <c r="D783" s="645" t="s">
        <v>1214</v>
      </c>
      <c r="E783" s="31">
        <v>100</v>
      </c>
      <c r="F783" s="558" t="s">
        <v>454</v>
      </c>
      <c r="G783" s="627" t="s">
        <v>40</v>
      </c>
      <c r="H783" s="627" t="s">
        <v>40</v>
      </c>
      <c r="I783" s="572">
        <v>5685</v>
      </c>
      <c r="J783" s="673">
        <v>563</v>
      </c>
      <c r="K783" s="673">
        <v>5122</v>
      </c>
      <c r="L783" s="680"/>
      <c r="M783" s="680"/>
      <c r="N783" s="576"/>
      <c r="O783" s="681"/>
      <c r="P783" s="576"/>
    </row>
    <row r="784" spans="1:16" s="67" customFormat="1" ht="31.5" customHeight="1" x14ac:dyDescent="0.25">
      <c r="A784" s="536"/>
      <c r="B784" s="536"/>
      <c r="C784" s="722"/>
      <c r="D784" s="645" t="s">
        <v>1215</v>
      </c>
      <c r="E784" s="31">
        <v>100</v>
      </c>
      <c r="F784" s="558" t="s">
        <v>454</v>
      </c>
      <c r="G784" s="627" t="s">
        <v>40</v>
      </c>
      <c r="H784" s="627" t="s">
        <v>40</v>
      </c>
      <c r="I784" s="572">
        <v>3739.9</v>
      </c>
      <c r="J784" s="673">
        <v>518.5</v>
      </c>
      <c r="K784" s="673">
        <v>3221.4</v>
      </c>
      <c r="L784" s="680"/>
      <c r="M784" s="680"/>
      <c r="N784" s="576"/>
      <c r="O784" s="681"/>
      <c r="P784" s="576"/>
    </row>
    <row r="785" spans="1:16" s="342" customFormat="1" ht="30" customHeight="1" x14ac:dyDescent="0.25">
      <c r="A785" s="536"/>
      <c r="B785" s="536"/>
      <c r="C785" s="722" t="s">
        <v>560</v>
      </c>
      <c r="D785" s="646" t="s">
        <v>1558</v>
      </c>
      <c r="E785" s="31">
        <v>100</v>
      </c>
      <c r="F785" s="558" t="s">
        <v>1574</v>
      </c>
      <c r="G785" s="627">
        <v>10.7</v>
      </c>
      <c r="H785" s="627">
        <v>19.899999999999999</v>
      </c>
      <c r="I785" s="572">
        <v>24917.3</v>
      </c>
      <c r="J785" s="673">
        <v>20301.8</v>
      </c>
      <c r="K785" s="673">
        <v>4615.5</v>
      </c>
      <c r="L785" s="680"/>
      <c r="M785" s="680"/>
      <c r="N785" s="576"/>
      <c r="O785" s="681"/>
      <c r="P785" s="576"/>
    </row>
    <row r="786" spans="1:16" s="342" customFormat="1" ht="28.5" customHeight="1" x14ac:dyDescent="0.25">
      <c r="A786" s="536"/>
      <c r="B786" s="536"/>
      <c r="C786" s="722"/>
      <c r="D786" s="646" t="s">
        <v>1559</v>
      </c>
      <c r="E786" s="31">
        <v>100</v>
      </c>
      <c r="F786" s="558" t="s">
        <v>1574</v>
      </c>
      <c r="G786" s="627">
        <v>5.5</v>
      </c>
      <c r="H786" s="627">
        <v>8.8000000000000007</v>
      </c>
      <c r="I786" s="572">
        <v>18895.5</v>
      </c>
      <c r="J786" s="673">
        <v>14253</v>
      </c>
      <c r="K786" s="673">
        <v>4642.5</v>
      </c>
      <c r="L786" s="680"/>
      <c r="M786" s="680"/>
      <c r="N786" s="576"/>
      <c r="O786" s="681"/>
      <c r="P786" s="576"/>
    </row>
    <row r="787" spans="1:16" s="342" customFormat="1" ht="27.75" customHeight="1" x14ac:dyDescent="0.25">
      <c r="A787" s="536"/>
      <c r="B787" s="536"/>
      <c r="C787" s="722"/>
      <c r="D787" s="646" t="s">
        <v>1560</v>
      </c>
      <c r="E787" s="31">
        <v>100</v>
      </c>
      <c r="F787" s="558" t="s">
        <v>1574</v>
      </c>
      <c r="G787" s="627">
        <v>2.6</v>
      </c>
      <c r="H787" s="627">
        <v>4</v>
      </c>
      <c r="I787" s="572">
        <v>11077.4</v>
      </c>
      <c r="J787" s="673">
        <v>8637</v>
      </c>
      <c r="K787" s="673">
        <v>2440.4</v>
      </c>
      <c r="L787" s="680"/>
      <c r="M787" s="680"/>
      <c r="N787" s="576"/>
      <c r="O787" s="681"/>
      <c r="P787" s="576"/>
    </row>
    <row r="788" spans="1:16" s="342" customFormat="1" ht="28.5" customHeight="1" x14ac:dyDescent="0.25">
      <c r="A788" s="536"/>
      <c r="B788" s="536"/>
      <c r="C788" s="722"/>
      <c r="D788" s="646" t="s">
        <v>1561</v>
      </c>
      <c r="E788" s="31">
        <v>100</v>
      </c>
      <c r="F788" s="558" t="s">
        <v>1574</v>
      </c>
      <c r="G788" s="627">
        <v>3</v>
      </c>
      <c r="H788" s="627">
        <v>7.4</v>
      </c>
      <c r="I788" s="572">
        <v>10240.4</v>
      </c>
      <c r="J788" s="673">
        <v>8399.2999999999993</v>
      </c>
      <c r="K788" s="673">
        <v>1841.1</v>
      </c>
      <c r="L788" s="680"/>
      <c r="M788" s="680"/>
      <c r="N788" s="576"/>
      <c r="O788" s="681"/>
      <c r="P788" s="576"/>
    </row>
    <row r="789" spans="1:16" s="342" customFormat="1" ht="31.5" customHeight="1" x14ac:dyDescent="0.25">
      <c r="A789" s="536"/>
      <c r="B789" s="536"/>
      <c r="C789" s="722"/>
      <c r="D789" s="646" t="s">
        <v>1562</v>
      </c>
      <c r="E789" s="31">
        <v>100</v>
      </c>
      <c r="F789" s="558" t="s">
        <v>1574</v>
      </c>
      <c r="G789" s="627">
        <v>3.5</v>
      </c>
      <c r="H789" s="627">
        <v>4.9000000000000004</v>
      </c>
      <c r="I789" s="572">
        <v>13849.8</v>
      </c>
      <c r="J789" s="673">
        <v>11022.3</v>
      </c>
      <c r="K789" s="673">
        <v>2827.5</v>
      </c>
      <c r="L789" s="677" t="s">
        <v>1421</v>
      </c>
      <c r="M789" s="680"/>
      <c r="N789" s="576"/>
      <c r="O789" s="681"/>
      <c r="P789" s="576"/>
    </row>
    <row r="790" spans="1:16" s="67" customFormat="1" ht="12.75" customHeight="1" x14ac:dyDescent="0.25">
      <c r="A790" s="536"/>
      <c r="B790" s="536"/>
      <c r="C790" s="722"/>
      <c r="D790" s="645" t="s">
        <v>1563</v>
      </c>
      <c r="E790" s="31">
        <v>100</v>
      </c>
      <c r="F790" s="570" t="s">
        <v>1574</v>
      </c>
      <c r="G790" s="627">
        <v>5.4</v>
      </c>
      <c r="H790" s="627">
        <v>13.7</v>
      </c>
      <c r="I790" s="572">
        <v>18646.099999999999</v>
      </c>
      <c r="J790" s="673">
        <v>14738.3</v>
      </c>
      <c r="K790" s="673">
        <v>3907.8</v>
      </c>
      <c r="L790" s="680"/>
      <c r="M790" s="680"/>
      <c r="N790" s="576"/>
      <c r="O790" s="681"/>
      <c r="P790" s="576"/>
    </row>
    <row r="791" spans="1:16" s="342" customFormat="1" ht="18" customHeight="1" x14ac:dyDescent="0.25">
      <c r="A791" s="536"/>
      <c r="B791" s="536"/>
      <c r="C791" s="722"/>
      <c r="D791" s="645" t="s">
        <v>1564</v>
      </c>
      <c r="E791" s="31">
        <v>100</v>
      </c>
      <c r="F791" s="570" t="s">
        <v>1575</v>
      </c>
      <c r="G791" s="627">
        <v>45.9</v>
      </c>
      <c r="H791" s="627">
        <v>33.799999999999997</v>
      </c>
      <c r="I791" s="572">
        <v>51088.5</v>
      </c>
      <c r="J791" s="673">
        <v>40918.400000000001</v>
      </c>
      <c r="K791" s="673">
        <v>10170.1</v>
      </c>
      <c r="L791" s="680"/>
      <c r="M791" s="680"/>
      <c r="N791" s="576"/>
      <c r="O791" s="681"/>
      <c r="P791" s="576"/>
    </row>
    <row r="792" spans="1:16" s="342" customFormat="1" ht="21.75" customHeight="1" x14ac:dyDescent="0.25">
      <c r="A792" s="536"/>
      <c r="B792" s="536"/>
      <c r="C792" s="722"/>
      <c r="D792" s="645" t="s">
        <v>1565</v>
      </c>
      <c r="E792" s="31">
        <v>100</v>
      </c>
      <c r="F792" s="570" t="s">
        <v>1574</v>
      </c>
      <c r="G792" s="627">
        <v>3.6</v>
      </c>
      <c r="H792" s="627">
        <v>7.5</v>
      </c>
      <c r="I792" s="572">
        <v>15448.599999999999</v>
      </c>
      <c r="J792" s="673">
        <v>12562.3</v>
      </c>
      <c r="K792" s="673">
        <v>2886.3</v>
      </c>
      <c r="L792" s="680"/>
      <c r="M792" s="680"/>
      <c r="N792" s="576"/>
      <c r="O792" s="681"/>
      <c r="P792" s="576"/>
    </row>
    <row r="793" spans="1:16" s="342" customFormat="1" ht="29.25" customHeight="1" x14ac:dyDescent="0.25">
      <c r="A793" s="536"/>
      <c r="B793" s="536"/>
      <c r="C793" s="722"/>
      <c r="D793" s="645" t="s">
        <v>1424</v>
      </c>
      <c r="E793" s="31">
        <v>100</v>
      </c>
      <c r="F793" s="570" t="s">
        <v>1543</v>
      </c>
      <c r="G793" s="627">
        <v>0.22</v>
      </c>
      <c r="H793" s="627">
        <v>0.35</v>
      </c>
      <c r="I793" s="572">
        <v>15510</v>
      </c>
      <c r="J793" s="673">
        <v>9501</v>
      </c>
      <c r="K793" s="673">
        <v>6009</v>
      </c>
      <c r="L793" s="680"/>
      <c r="M793" s="680"/>
      <c r="N793" s="576"/>
      <c r="O793" s="681"/>
      <c r="P793" s="576"/>
    </row>
    <row r="794" spans="1:16" s="342" customFormat="1" ht="29.25" customHeight="1" x14ac:dyDescent="0.25">
      <c r="A794" s="536"/>
      <c r="B794" s="536"/>
      <c r="C794" s="722"/>
      <c r="D794" s="645" t="s">
        <v>1425</v>
      </c>
      <c r="E794" s="31">
        <v>100</v>
      </c>
      <c r="F794" s="570" t="s">
        <v>1543</v>
      </c>
      <c r="G794" s="627">
        <v>0.26</v>
      </c>
      <c r="H794" s="627">
        <v>0.55000000000000004</v>
      </c>
      <c r="I794" s="572">
        <v>13213.8</v>
      </c>
      <c r="J794" s="673">
        <v>6422.9</v>
      </c>
      <c r="K794" s="673">
        <v>6790.9</v>
      </c>
      <c r="L794" s="680"/>
      <c r="M794" s="680"/>
      <c r="N794" s="576"/>
      <c r="O794" s="681"/>
      <c r="P794" s="576"/>
    </row>
    <row r="795" spans="1:16" s="342" customFormat="1" ht="29.25" customHeight="1" x14ac:dyDescent="0.25">
      <c r="A795" s="536"/>
      <c r="B795" s="536"/>
      <c r="C795" s="722"/>
      <c r="D795" s="645" t="s">
        <v>1426</v>
      </c>
      <c r="E795" s="31">
        <v>100</v>
      </c>
      <c r="F795" s="570" t="s">
        <v>1543</v>
      </c>
      <c r="G795" s="627">
        <v>0</v>
      </c>
      <c r="H795" s="627">
        <v>0</v>
      </c>
      <c r="I795" s="572">
        <v>266.2</v>
      </c>
      <c r="J795" s="673">
        <v>105.6</v>
      </c>
      <c r="K795" s="673">
        <v>160.6</v>
      </c>
      <c r="L795" s="680"/>
      <c r="M795" s="680"/>
      <c r="N795" s="576"/>
      <c r="O795" s="681"/>
      <c r="P795" s="576"/>
    </row>
    <row r="796" spans="1:16" s="342" customFormat="1" ht="30" customHeight="1" x14ac:dyDescent="0.25">
      <c r="A796" s="536"/>
      <c r="B796" s="536"/>
      <c r="C796" s="722"/>
      <c r="D796" s="645" t="s">
        <v>1566</v>
      </c>
      <c r="E796" s="31">
        <v>100</v>
      </c>
      <c r="F796" s="570" t="s">
        <v>1543</v>
      </c>
      <c r="G796" s="627">
        <v>0.05</v>
      </c>
      <c r="H796" s="627">
        <v>0.12</v>
      </c>
      <c r="I796" s="572">
        <v>3116.3999999999996</v>
      </c>
      <c r="J796" s="673">
        <v>1380.8</v>
      </c>
      <c r="K796" s="673">
        <v>1735.6</v>
      </c>
      <c r="L796" s="680"/>
      <c r="M796" s="680"/>
      <c r="N796" s="576"/>
      <c r="O796" s="681"/>
      <c r="P796" s="576"/>
    </row>
    <row r="797" spans="1:16" s="342" customFormat="1" ht="34.5" customHeight="1" x14ac:dyDescent="0.25">
      <c r="A797" s="536"/>
      <c r="B797" s="536"/>
      <c r="C797" s="722"/>
      <c r="D797" s="645" t="s">
        <v>1567</v>
      </c>
      <c r="E797" s="31">
        <v>100</v>
      </c>
      <c r="F797" s="570" t="s">
        <v>1453</v>
      </c>
      <c r="G797" s="627" t="s">
        <v>40</v>
      </c>
      <c r="H797" s="627" t="s">
        <v>40</v>
      </c>
      <c r="I797" s="572">
        <v>2906</v>
      </c>
      <c r="J797" s="673">
        <v>249</v>
      </c>
      <c r="K797" s="673">
        <v>2657</v>
      </c>
      <c r="L797" s="680"/>
      <c r="M797" s="680"/>
      <c r="N797" s="576"/>
      <c r="O797" s="681"/>
      <c r="P797" s="576"/>
    </row>
    <row r="798" spans="1:16" s="342" customFormat="1" ht="34.5" customHeight="1" x14ac:dyDescent="0.25">
      <c r="A798" s="536"/>
      <c r="B798" s="536"/>
      <c r="C798" s="722"/>
      <c r="D798" s="645" t="s">
        <v>1568</v>
      </c>
      <c r="E798" s="31">
        <v>100</v>
      </c>
      <c r="F798" s="570" t="s">
        <v>1453</v>
      </c>
      <c r="G798" s="627" t="s">
        <v>40</v>
      </c>
      <c r="H798" s="627" t="s">
        <v>40</v>
      </c>
      <c r="I798" s="572">
        <v>3814</v>
      </c>
      <c r="J798" s="673">
        <v>496</v>
      </c>
      <c r="K798" s="673">
        <v>3318</v>
      </c>
      <c r="L798" s="680"/>
      <c r="M798" s="680"/>
      <c r="N798" s="576"/>
      <c r="O798" s="681"/>
      <c r="P798" s="576"/>
    </row>
    <row r="799" spans="1:16" s="342" customFormat="1" ht="34.5" customHeight="1" x14ac:dyDescent="0.25">
      <c r="A799" s="536"/>
      <c r="B799" s="536"/>
      <c r="C799" s="722"/>
      <c r="D799" s="645" t="s">
        <v>1569</v>
      </c>
      <c r="E799" s="31">
        <v>100</v>
      </c>
      <c r="F799" s="570" t="s">
        <v>1576</v>
      </c>
      <c r="G799" s="627" t="s">
        <v>40</v>
      </c>
      <c r="H799" s="627" t="s">
        <v>40</v>
      </c>
      <c r="I799" s="572">
        <v>7385</v>
      </c>
      <c r="J799" s="673">
        <v>0</v>
      </c>
      <c r="K799" s="673">
        <v>7385</v>
      </c>
      <c r="L799" s="680"/>
      <c r="M799" s="680"/>
      <c r="N799" s="576"/>
      <c r="O799" s="681"/>
      <c r="P799" s="576"/>
    </row>
    <row r="800" spans="1:16" s="342" customFormat="1" ht="18.75" customHeight="1" x14ac:dyDescent="0.25">
      <c r="A800" s="536"/>
      <c r="B800" s="536"/>
      <c r="C800" s="722"/>
      <c r="D800" s="645" t="s">
        <v>1570</v>
      </c>
      <c r="E800" s="31">
        <v>100</v>
      </c>
      <c r="F800" s="570" t="s">
        <v>1453</v>
      </c>
      <c r="G800" s="627" t="s">
        <v>40</v>
      </c>
      <c r="H800" s="627" t="s">
        <v>40</v>
      </c>
      <c r="I800" s="572">
        <v>4304.3999999999996</v>
      </c>
      <c r="J800" s="673">
        <v>0</v>
      </c>
      <c r="K800" s="673">
        <v>4304.3999999999996</v>
      </c>
      <c r="L800" s="680"/>
      <c r="M800" s="680"/>
      <c r="N800" s="576"/>
      <c r="O800" s="681"/>
      <c r="P800" s="576"/>
    </row>
    <row r="801" spans="1:16" s="342" customFormat="1" ht="34.5" customHeight="1" x14ac:dyDescent="0.25">
      <c r="A801" s="536"/>
      <c r="B801" s="536"/>
      <c r="C801" s="722"/>
      <c r="D801" s="645" t="s">
        <v>1427</v>
      </c>
      <c r="E801" s="31">
        <v>100</v>
      </c>
      <c r="F801" s="570" t="s">
        <v>1577</v>
      </c>
      <c r="G801" s="627" t="s">
        <v>40</v>
      </c>
      <c r="H801" s="627" t="s">
        <v>40</v>
      </c>
      <c r="I801" s="572">
        <v>2058.1</v>
      </c>
      <c r="J801" s="673">
        <v>0</v>
      </c>
      <c r="K801" s="673">
        <v>2058.1</v>
      </c>
      <c r="L801" s="680"/>
      <c r="M801" s="680"/>
      <c r="N801" s="576"/>
      <c r="O801" s="681"/>
      <c r="P801" s="576"/>
    </row>
    <row r="802" spans="1:16" s="342" customFormat="1" ht="34.5" customHeight="1" x14ac:dyDescent="0.25">
      <c r="A802" s="536"/>
      <c r="B802" s="536"/>
      <c r="C802" s="722"/>
      <c r="D802" s="645" t="s">
        <v>1571</v>
      </c>
      <c r="E802" s="31">
        <v>100</v>
      </c>
      <c r="F802" s="570" t="s">
        <v>1578</v>
      </c>
      <c r="G802" s="627" t="s">
        <v>40</v>
      </c>
      <c r="H802" s="627" t="s">
        <v>40</v>
      </c>
      <c r="I802" s="572">
        <v>50763.9</v>
      </c>
      <c r="J802" s="673">
        <v>0</v>
      </c>
      <c r="K802" s="673">
        <v>50763.9</v>
      </c>
      <c r="L802" s="680"/>
      <c r="M802" s="680"/>
      <c r="N802" s="576"/>
      <c r="O802" s="681"/>
      <c r="P802" s="576"/>
    </row>
    <row r="803" spans="1:16" s="342" customFormat="1" ht="34.5" customHeight="1" x14ac:dyDescent="0.25">
      <c r="A803" s="536"/>
      <c r="B803" s="536"/>
      <c r="C803" s="722"/>
      <c r="D803" s="645" t="s">
        <v>1428</v>
      </c>
      <c r="E803" s="31">
        <v>100</v>
      </c>
      <c r="F803" s="570" t="s">
        <v>1579</v>
      </c>
      <c r="G803" s="627" t="s">
        <v>40</v>
      </c>
      <c r="H803" s="627" t="s">
        <v>40</v>
      </c>
      <c r="I803" s="572">
        <v>21462.6</v>
      </c>
      <c r="J803" s="673">
        <v>820.8</v>
      </c>
      <c r="K803" s="673">
        <v>20641.8</v>
      </c>
      <c r="L803" s="680"/>
      <c r="M803" s="680"/>
      <c r="N803" s="576"/>
      <c r="O803" s="681"/>
      <c r="P803" s="576"/>
    </row>
    <row r="804" spans="1:16" s="342" customFormat="1" ht="35.25" customHeight="1" x14ac:dyDescent="0.25">
      <c r="A804" s="536"/>
      <c r="B804" s="536"/>
      <c r="C804" s="722"/>
      <c r="D804" s="645" t="s">
        <v>1572</v>
      </c>
      <c r="E804" s="31">
        <v>100</v>
      </c>
      <c r="F804" s="570" t="s">
        <v>1576</v>
      </c>
      <c r="G804" s="627" t="s">
        <v>40</v>
      </c>
      <c r="H804" s="627" t="s">
        <v>40</v>
      </c>
      <c r="I804" s="572">
        <v>9274</v>
      </c>
      <c r="J804" s="673">
        <v>0</v>
      </c>
      <c r="K804" s="673">
        <v>9274</v>
      </c>
      <c r="L804" s="680"/>
      <c r="M804" s="680"/>
      <c r="N804" s="576"/>
      <c r="O804" s="681"/>
      <c r="P804" s="576"/>
    </row>
    <row r="805" spans="1:16" s="342" customFormat="1" ht="34.5" customHeight="1" x14ac:dyDescent="0.25">
      <c r="A805" s="536"/>
      <c r="B805" s="536"/>
      <c r="C805" s="722"/>
      <c r="D805" s="645" t="s">
        <v>1573</v>
      </c>
      <c r="E805" s="31">
        <v>100</v>
      </c>
      <c r="F805" s="571" t="s">
        <v>1580</v>
      </c>
      <c r="G805" s="627">
        <v>100</v>
      </c>
      <c r="H805" s="627">
        <v>2719</v>
      </c>
      <c r="I805" s="572">
        <v>10696</v>
      </c>
      <c r="J805" s="673">
        <v>0</v>
      </c>
      <c r="K805" s="673">
        <v>10696</v>
      </c>
      <c r="L805" s="680"/>
      <c r="M805" s="680"/>
      <c r="N805" s="576"/>
      <c r="O805" s="681"/>
      <c r="P805" s="576"/>
    </row>
    <row r="806" spans="1:16" s="67" customFormat="1" ht="29.25" customHeight="1" x14ac:dyDescent="0.25">
      <c r="A806" s="536"/>
      <c r="B806" s="536"/>
      <c r="C806" s="722" t="s">
        <v>536</v>
      </c>
      <c r="D806" s="645" t="s">
        <v>1581</v>
      </c>
      <c r="E806" s="31">
        <v>100</v>
      </c>
      <c r="F806" s="570" t="s">
        <v>62</v>
      </c>
      <c r="G806" s="655">
        <v>4.3</v>
      </c>
      <c r="H806" s="627" t="s">
        <v>40</v>
      </c>
      <c r="I806" s="572">
        <v>9397.7000000000007</v>
      </c>
      <c r="J806" s="673">
        <v>7985.6</v>
      </c>
      <c r="K806" s="673">
        <v>1412.1</v>
      </c>
      <c r="L806" s="680"/>
      <c r="M806" s="680"/>
      <c r="N806" s="576"/>
      <c r="O806" s="681"/>
      <c r="P806" s="576"/>
    </row>
    <row r="807" spans="1:16" s="67" customFormat="1" ht="28.5" customHeight="1" x14ac:dyDescent="0.25">
      <c r="A807" s="536"/>
      <c r="B807" s="536"/>
      <c r="C807" s="722"/>
      <c r="D807" s="645" t="s">
        <v>1582</v>
      </c>
      <c r="E807" s="31">
        <v>100</v>
      </c>
      <c r="F807" s="570" t="s">
        <v>62</v>
      </c>
      <c r="G807" s="655">
        <v>10</v>
      </c>
      <c r="H807" s="627" t="s">
        <v>40</v>
      </c>
      <c r="I807" s="572">
        <v>20420</v>
      </c>
      <c r="J807" s="673">
        <v>17314</v>
      </c>
      <c r="K807" s="673">
        <v>3106</v>
      </c>
      <c r="L807" s="680"/>
      <c r="M807" s="680"/>
      <c r="N807" s="576"/>
      <c r="O807" s="681"/>
      <c r="P807" s="576"/>
    </row>
    <row r="808" spans="1:16" s="67" customFormat="1" ht="28.5" customHeight="1" x14ac:dyDescent="0.25">
      <c r="A808" s="536"/>
      <c r="B808" s="536"/>
      <c r="C808" s="722"/>
      <c r="D808" s="645" t="s">
        <v>1583</v>
      </c>
      <c r="E808" s="31">
        <v>100</v>
      </c>
      <c r="F808" s="570" t="s">
        <v>62</v>
      </c>
      <c r="G808" s="655">
        <v>7.1</v>
      </c>
      <c r="H808" s="627" t="s">
        <v>40</v>
      </c>
      <c r="I808" s="572">
        <v>8194.6</v>
      </c>
      <c r="J808" s="673">
        <v>7270.2</v>
      </c>
      <c r="K808" s="673">
        <v>924.4</v>
      </c>
      <c r="L808" s="680"/>
      <c r="M808" s="680"/>
      <c r="N808" s="576"/>
      <c r="O808" s="681"/>
      <c r="P808" s="576"/>
    </row>
    <row r="809" spans="1:16" s="67" customFormat="1" ht="28.5" customHeight="1" x14ac:dyDescent="0.25">
      <c r="A809" s="536"/>
      <c r="B809" s="536"/>
      <c r="C809" s="722"/>
      <c r="D809" s="645" t="s">
        <v>1584</v>
      </c>
      <c r="E809" s="31">
        <v>100</v>
      </c>
      <c r="F809" s="570" t="s">
        <v>62</v>
      </c>
      <c r="G809" s="655">
        <v>2.4</v>
      </c>
      <c r="H809" s="627" t="s">
        <v>40</v>
      </c>
      <c r="I809" s="572">
        <v>17050.399999999998</v>
      </c>
      <c r="J809" s="673">
        <v>15047.8</v>
      </c>
      <c r="K809" s="673">
        <v>2002.6</v>
      </c>
      <c r="L809" s="680"/>
      <c r="M809" s="680"/>
      <c r="N809" s="576"/>
      <c r="O809" s="681"/>
      <c r="P809" s="576"/>
    </row>
    <row r="810" spans="1:16" s="67" customFormat="1" ht="29.25" customHeight="1" x14ac:dyDescent="0.25">
      <c r="A810" s="536"/>
      <c r="B810" s="536"/>
      <c r="C810" s="722"/>
      <c r="D810" s="645" t="s">
        <v>1585</v>
      </c>
      <c r="E810" s="31">
        <v>100</v>
      </c>
      <c r="F810" s="570" t="s">
        <v>62</v>
      </c>
      <c r="G810" s="655">
        <v>1.7</v>
      </c>
      <c r="H810" s="627" t="s">
        <v>40</v>
      </c>
      <c r="I810" s="572">
        <v>24449.7</v>
      </c>
      <c r="J810" s="673">
        <v>21818.5</v>
      </c>
      <c r="K810" s="673">
        <v>2631.2</v>
      </c>
      <c r="L810" s="680"/>
      <c r="M810" s="680"/>
      <c r="N810" s="576"/>
      <c r="O810" s="681"/>
      <c r="P810" s="576"/>
    </row>
    <row r="811" spans="1:16" s="67" customFormat="1" ht="29.25" customHeight="1" x14ac:dyDescent="0.25">
      <c r="A811" s="536"/>
      <c r="B811" s="536"/>
      <c r="C811" s="722"/>
      <c r="D811" s="645" t="s">
        <v>1586</v>
      </c>
      <c r="E811" s="31">
        <v>100</v>
      </c>
      <c r="F811" s="570" t="s">
        <v>62</v>
      </c>
      <c r="G811" s="655">
        <v>12.8</v>
      </c>
      <c r="H811" s="627" t="s">
        <v>40</v>
      </c>
      <c r="I811" s="572">
        <v>4602.7</v>
      </c>
      <c r="J811" s="673">
        <v>4292</v>
      </c>
      <c r="K811" s="673">
        <v>310.7</v>
      </c>
      <c r="L811" s="680"/>
      <c r="M811" s="680"/>
      <c r="N811" s="576"/>
      <c r="O811" s="681"/>
      <c r="P811" s="576"/>
    </row>
    <row r="812" spans="1:16" s="67" customFormat="1" ht="29.25" customHeight="1" x14ac:dyDescent="0.25">
      <c r="A812" s="536"/>
      <c r="B812" s="536"/>
      <c r="C812" s="722"/>
      <c r="D812" s="645" t="s">
        <v>1587</v>
      </c>
      <c r="E812" s="31">
        <v>100</v>
      </c>
      <c r="F812" s="570" t="s">
        <v>62</v>
      </c>
      <c r="G812" s="655">
        <v>8.5</v>
      </c>
      <c r="H812" s="627" t="s">
        <v>40</v>
      </c>
      <c r="I812" s="572">
        <v>28704</v>
      </c>
      <c r="J812" s="673">
        <v>25917.7</v>
      </c>
      <c r="K812" s="673">
        <v>2786.3</v>
      </c>
      <c r="L812" s="680"/>
      <c r="M812" s="680"/>
      <c r="N812" s="576"/>
      <c r="O812" s="681"/>
      <c r="P812" s="576"/>
    </row>
    <row r="813" spans="1:16" s="67" customFormat="1" ht="29.25" customHeight="1" x14ac:dyDescent="0.25">
      <c r="A813" s="536"/>
      <c r="B813" s="536"/>
      <c r="C813" s="722"/>
      <c r="D813" s="645" t="s">
        <v>1588</v>
      </c>
      <c r="E813" s="31">
        <v>100</v>
      </c>
      <c r="F813" s="570" t="s">
        <v>62</v>
      </c>
      <c r="G813" s="655">
        <v>5.2</v>
      </c>
      <c r="H813" s="627" t="s">
        <v>40</v>
      </c>
      <c r="I813" s="572">
        <v>29436.1</v>
      </c>
      <c r="J813" s="673">
        <v>25908.3</v>
      </c>
      <c r="K813" s="673">
        <v>3527.8</v>
      </c>
      <c r="L813" s="680"/>
      <c r="M813" s="680"/>
      <c r="N813" s="576"/>
      <c r="O813" s="681"/>
      <c r="P813" s="576"/>
    </row>
    <row r="814" spans="1:16" s="67" customFormat="1" ht="28.5" customHeight="1" x14ac:dyDescent="0.25">
      <c r="A814" s="536"/>
      <c r="B814" s="536"/>
      <c r="C814" s="722"/>
      <c r="D814" s="645" t="s">
        <v>1589</v>
      </c>
      <c r="E814" s="31">
        <v>100</v>
      </c>
      <c r="F814" s="570" t="s">
        <v>62</v>
      </c>
      <c r="G814" s="655">
        <v>0.8</v>
      </c>
      <c r="H814" s="627" t="s">
        <v>40</v>
      </c>
      <c r="I814" s="572">
        <v>12492.4</v>
      </c>
      <c r="J814" s="673">
        <v>10867.6</v>
      </c>
      <c r="K814" s="673">
        <v>1624.8</v>
      </c>
      <c r="L814" s="680"/>
      <c r="M814" s="680"/>
      <c r="N814" s="576"/>
      <c r="O814" s="681"/>
      <c r="P814" s="576"/>
    </row>
    <row r="815" spans="1:16" s="67" customFormat="1" ht="29.25" customHeight="1" x14ac:dyDescent="0.25">
      <c r="A815" s="536"/>
      <c r="B815" s="536"/>
      <c r="C815" s="722"/>
      <c r="D815" s="645" t="s">
        <v>1590</v>
      </c>
      <c r="E815" s="31">
        <v>100</v>
      </c>
      <c r="F815" s="570" t="s">
        <v>62</v>
      </c>
      <c r="G815" s="655">
        <v>9.4</v>
      </c>
      <c r="H815" s="627" t="s">
        <v>40</v>
      </c>
      <c r="I815" s="572">
        <v>19052.699999999997</v>
      </c>
      <c r="J815" s="673">
        <v>17167.099999999999</v>
      </c>
      <c r="K815" s="673">
        <v>1885.6</v>
      </c>
      <c r="L815" s="680"/>
      <c r="M815" s="680"/>
      <c r="N815" s="576"/>
      <c r="O815" s="681"/>
      <c r="P815" s="576"/>
    </row>
    <row r="816" spans="1:16" s="67" customFormat="1" ht="15.75" customHeight="1" x14ac:dyDescent="0.25">
      <c r="A816" s="536"/>
      <c r="B816" s="536"/>
      <c r="C816" s="722"/>
      <c r="D816" s="645" t="s">
        <v>1591</v>
      </c>
      <c r="E816" s="31">
        <v>100</v>
      </c>
      <c r="F816" s="570" t="s">
        <v>83</v>
      </c>
      <c r="G816" s="655">
        <v>4.0999999999999996</v>
      </c>
      <c r="H816" s="627" t="s">
        <v>40</v>
      </c>
      <c r="I816" s="572">
        <v>3724</v>
      </c>
      <c r="J816" s="673">
        <v>2229.1999999999998</v>
      </c>
      <c r="K816" s="673">
        <v>1494.8</v>
      </c>
      <c r="L816" s="680"/>
      <c r="M816" s="680"/>
      <c r="N816" s="576"/>
      <c r="O816" s="681"/>
      <c r="P816" s="576"/>
    </row>
    <row r="817" spans="1:16" s="67" customFormat="1" ht="15.75" customHeight="1" x14ac:dyDescent="0.25">
      <c r="A817" s="536"/>
      <c r="B817" s="536"/>
      <c r="C817" s="722"/>
      <c r="D817" s="645" t="s">
        <v>1592</v>
      </c>
      <c r="E817" s="31">
        <v>100</v>
      </c>
      <c r="F817" s="570" t="s">
        <v>83</v>
      </c>
      <c r="G817" s="655">
        <v>11.7</v>
      </c>
      <c r="H817" s="627" t="s">
        <v>40</v>
      </c>
      <c r="I817" s="572">
        <v>7518</v>
      </c>
      <c r="J817" s="673">
        <v>4234.8999999999996</v>
      </c>
      <c r="K817" s="673">
        <v>3283.1</v>
      </c>
      <c r="L817" s="680"/>
      <c r="M817" s="680"/>
      <c r="N817" s="576"/>
      <c r="O817" s="681"/>
      <c r="P817" s="576"/>
    </row>
    <row r="818" spans="1:16" s="67" customFormat="1" ht="47.25" customHeight="1" x14ac:dyDescent="0.25">
      <c r="A818" s="536"/>
      <c r="B818" s="536"/>
      <c r="C818" s="722"/>
      <c r="D818" s="645" t="s">
        <v>1593</v>
      </c>
      <c r="E818" s="31">
        <v>100</v>
      </c>
      <c r="F818" s="570" t="s">
        <v>92</v>
      </c>
      <c r="G818" s="627" t="s">
        <v>40</v>
      </c>
      <c r="H818" s="627" t="s">
        <v>40</v>
      </c>
      <c r="I818" s="572">
        <v>3018.8</v>
      </c>
      <c r="J818" s="673">
        <v>445.3</v>
      </c>
      <c r="K818" s="673">
        <v>2573.5</v>
      </c>
      <c r="L818" s="680"/>
      <c r="M818" s="680"/>
      <c r="N818" s="576"/>
      <c r="O818" s="681"/>
      <c r="P818" s="576"/>
    </row>
    <row r="819" spans="1:16" s="67" customFormat="1" ht="28.5" customHeight="1" x14ac:dyDescent="0.25">
      <c r="A819" s="536"/>
      <c r="B819" s="536"/>
      <c r="C819" s="722"/>
      <c r="D819" s="645" t="s">
        <v>1594</v>
      </c>
      <c r="E819" s="31">
        <v>100</v>
      </c>
      <c r="F819" s="570" t="s">
        <v>92</v>
      </c>
      <c r="G819" s="627" t="s">
        <v>40</v>
      </c>
      <c r="H819" s="627" t="s">
        <v>40</v>
      </c>
      <c r="I819" s="572">
        <v>3820</v>
      </c>
      <c r="J819" s="674">
        <v>0</v>
      </c>
      <c r="K819" s="674">
        <v>3820</v>
      </c>
      <c r="L819" s="680"/>
      <c r="M819" s="680"/>
      <c r="N819" s="576"/>
      <c r="O819" s="681"/>
      <c r="P819" s="576"/>
    </row>
    <row r="820" spans="1:16" s="67" customFormat="1" ht="29.25" customHeight="1" x14ac:dyDescent="0.25">
      <c r="A820" s="536"/>
      <c r="B820" s="536"/>
      <c r="C820" s="722"/>
      <c r="D820" s="645" t="s">
        <v>1595</v>
      </c>
      <c r="E820" s="31">
        <v>100</v>
      </c>
      <c r="F820" s="570" t="s">
        <v>92</v>
      </c>
      <c r="G820" s="627" t="s">
        <v>40</v>
      </c>
      <c r="H820" s="627" t="s">
        <v>40</v>
      </c>
      <c r="I820" s="572">
        <v>28119.4</v>
      </c>
      <c r="J820" s="673">
        <v>4481.2</v>
      </c>
      <c r="K820" s="673">
        <v>23638.2</v>
      </c>
      <c r="L820" s="680"/>
      <c r="M820" s="680"/>
      <c r="N820" s="576"/>
      <c r="O820" s="681"/>
      <c r="P820" s="576"/>
    </row>
    <row r="821" spans="1:16" s="67" customFormat="1" ht="30.75" customHeight="1" x14ac:dyDescent="0.25">
      <c r="A821" s="536"/>
      <c r="B821" s="536"/>
      <c r="C821" s="722"/>
      <c r="D821" s="645" t="s">
        <v>1596</v>
      </c>
      <c r="E821" s="31">
        <v>100</v>
      </c>
      <c r="F821" s="570" t="s">
        <v>92</v>
      </c>
      <c r="G821" s="627" t="s">
        <v>40</v>
      </c>
      <c r="H821" s="627" t="s">
        <v>40</v>
      </c>
      <c r="I821" s="572">
        <v>17428.900000000001</v>
      </c>
      <c r="J821" s="673">
        <v>4459.8999999999996</v>
      </c>
      <c r="K821" s="673">
        <v>12969</v>
      </c>
      <c r="L821" s="680"/>
      <c r="M821" s="680"/>
      <c r="N821" s="576"/>
      <c r="O821" s="681"/>
      <c r="P821" s="576"/>
    </row>
    <row r="822" spans="1:16" s="67" customFormat="1" ht="30" customHeight="1" x14ac:dyDescent="0.25">
      <c r="A822" s="536"/>
      <c r="B822" s="536"/>
      <c r="C822" s="722"/>
      <c r="D822" s="645" t="s">
        <v>1597</v>
      </c>
      <c r="E822" s="31">
        <v>100</v>
      </c>
      <c r="F822" s="570" t="s">
        <v>92</v>
      </c>
      <c r="G822" s="627" t="s">
        <v>40</v>
      </c>
      <c r="H822" s="627" t="s">
        <v>40</v>
      </c>
      <c r="I822" s="572">
        <v>2980.5</v>
      </c>
      <c r="J822" s="673">
        <v>308.3</v>
      </c>
      <c r="K822" s="673">
        <v>2672.2</v>
      </c>
      <c r="L822" s="680"/>
      <c r="M822" s="680"/>
      <c r="N822" s="576"/>
      <c r="O822" s="681"/>
      <c r="P822" s="576"/>
    </row>
    <row r="823" spans="1:16" s="342" customFormat="1" ht="18" customHeight="1" x14ac:dyDescent="0.25">
      <c r="A823" s="536"/>
      <c r="B823" s="536"/>
      <c r="C823" s="722" t="s">
        <v>559</v>
      </c>
      <c r="D823" s="645" t="s">
        <v>1598</v>
      </c>
      <c r="E823" s="31">
        <v>100</v>
      </c>
      <c r="F823" s="570" t="s">
        <v>1630</v>
      </c>
      <c r="G823" s="627">
        <v>100</v>
      </c>
      <c r="H823" s="627">
        <v>100</v>
      </c>
      <c r="I823" s="572">
        <v>2939</v>
      </c>
      <c r="J823" s="673">
        <v>0</v>
      </c>
      <c r="K823" s="673">
        <v>2939</v>
      </c>
      <c r="L823" s="680"/>
      <c r="M823" s="680"/>
      <c r="N823" s="576"/>
      <c r="O823" s="681"/>
      <c r="P823" s="576"/>
    </row>
    <row r="824" spans="1:16" s="342" customFormat="1" ht="14.25" customHeight="1" x14ac:dyDescent="0.25">
      <c r="A824" s="536"/>
      <c r="B824" s="536"/>
      <c r="C824" s="722"/>
      <c r="D824" s="645" t="s">
        <v>1599</v>
      </c>
      <c r="E824" s="31">
        <v>100</v>
      </c>
      <c r="F824" s="570" t="s">
        <v>1630</v>
      </c>
      <c r="G824" s="627" t="s">
        <v>40</v>
      </c>
      <c r="H824" s="627" t="s">
        <v>40</v>
      </c>
      <c r="I824" s="572">
        <v>4307</v>
      </c>
      <c r="J824" s="673">
        <v>325</v>
      </c>
      <c r="K824" s="673">
        <v>3982</v>
      </c>
      <c r="L824" s="680"/>
      <c r="M824" s="680"/>
      <c r="N824" s="576"/>
      <c r="O824" s="681"/>
      <c r="P824" s="576"/>
    </row>
    <row r="825" spans="1:16" s="342" customFormat="1" ht="15" customHeight="1" x14ac:dyDescent="0.25">
      <c r="A825" s="536"/>
      <c r="B825" s="536"/>
      <c r="C825" s="722"/>
      <c r="D825" s="645" t="s">
        <v>1600</v>
      </c>
      <c r="E825" s="31">
        <v>100</v>
      </c>
      <c r="F825" s="570" t="s">
        <v>1630</v>
      </c>
      <c r="G825" s="627" t="s">
        <v>40</v>
      </c>
      <c r="H825" s="627" t="s">
        <v>40</v>
      </c>
      <c r="I825" s="572">
        <v>3000</v>
      </c>
      <c r="J825" s="673">
        <v>377</v>
      </c>
      <c r="K825" s="673">
        <v>2623</v>
      </c>
      <c r="L825" s="680"/>
      <c r="M825" s="680"/>
      <c r="N825" s="576"/>
      <c r="O825" s="681"/>
      <c r="P825" s="576"/>
    </row>
    <row r="826" spans="1:16" s="67" customFormat="1" ht="17.25" customHeight="1" x14ac:dyDescent="0.25">
      <c r="A826" s="536"/>
      <c r="B826" s="536"/>
      <c r="C826" s="722"/>
      <c r="D826" s="645" t="s">
        <v>1601</v>
      </c>
      <c r="E826" s="31">
        <v>100</v>
      </c>
      <c r="F826" s="570" t="s">
        <v>1630</v>
      </c>
      <c r="G826" s="627" t="s">
        <v>40</v>
      </c>
      <c r="H826" s="627" t="s">
        <v>40</v>
      </c>
      <c r="I826" s="572">
        <v>4401</v>
      </c>
      <c r="J826" s="673">
        <v>402</v>
      </c>
      <c r="K826" s="673">
        <v>3999</v>
      </c>
      <c r="L826" s="680"/>
      <c r="M826" s="680"/>
      <c r="N826" s="576"/>
      <c r="O826" s="681"/>
      <c r="P826" s="576"/>
    </row>
    <row r="827" spans="1:16" s="67" customFormat="1" ht="17.25" customHeight="1" x14ac:dyDescent="0.25">
      <c r="A827" s="536"/>
      <c r="B827" s="536"/>
      <c r="C827" s="722"/>
      <c r="D827" s="645" t="s">
        <v>1602</v>
      </c>
      <c r="E827" s="31">
        <v>100</v>
      </c>
      <c r="F827" s="570" t="s">
        <v>1630</v>
      </c>
      <c r="G827" s="627" t="s">
        <v>40</v>
      </c>
      <c r="H827" s="627" t="s">
        <v>40</v>
      </c>
      <c r="I827" s="572">
        <v>1943</v>
      </c>
      <c r="J827" s="673">
        <v>331</v>
      </c>
      <c r="K827" s="673">
        <v>1612</v>
      </c>
      <c r="L827" s="680"/>
      <c r="M827" s="680"/>
      <c r="N827" s="576"/>
      <c r="O827" s="681"/>
      <c r="P827" s="576"/>
    </row>
    <row r="828" spans="1:16" s="67" customFormat="1" ht="14.25" customHeight="1" x14ac:dyDescent="0.25">
      <c r="A828" s="536"/>
      <c r="B828" s="536"/>
      <c r="C828" s="722"/>
      <c r="D828" s="645" t="s">
        <v>1603</v>
      </c>
      <c r="E828" s="31">
        <v>100</v>
      </c>
      <c r="F828" s="570" t="s">
        <v>1630</v>
      </c>
      <c r="G828" s="627" t="s">
        <v>40</v>
      </c>
      <c r="H828" s="627" t="s">
        <v>40</v>
      </c>
      <c r="I828" s="572">
        <v>3753</v>
      </c>
      <c r="J828" s="673">
        <v>513</v>
      </c>
      <c r="K828" s="673">
        <v>3240</v>
      </c>
      <c r="L828" s="680"/>
      <c r="M828" s="680"/>
      <c r="N828" s="576"/>
      <c r="O828" s="681"/>
      <c r="P828" s="576"/>
    </row>
    <row r="829" spans="1:16" s="67" customFormat="1" ht="18" customHeight="1" x14ac:dyDescent="0.25">
      <c r="A829" s="536"/>
      <c r="B829" s="536"/>
      <c r="C829" s="722"/>
      <c r="D829" s="645" t="s">
        <v>1604</v>
      </c>
      <c r="E829" s="31">
        <v>100</v>
      </c>
      <c r="F829" s="570" t="s">
        <v>1630</v>
      </c>
      <c r="G829" s="627" t="s">
        <v>40</v>
      </c>
      <c r="H829" s="627" t="s">
        <v>40</v>
      </c>
      <c r="I829" s="572">
        <v>3800</v>
      </c>
      <c r="J829" s="673">
        <v>553</v>
      </c>
      <c r="K829" s="673">
        <v>3247</v>
      </c>
      <c r="L829" s="680"/>
      <c r="M829" s="680"/>
      <c r="N829" s="576"/>
      <c r="O829" s="681"/>
      <c r="P829" s="576"/>
    </row>
    <row r="830" spans="1:16" s="67" customFormat="1" ht="15" customHeight="1" x14ac:dyDescent="0.25">
      <c r="A830" s="536"/>
      <c r="B830" s="536"/>
      <c r="C830" s="722"/>
      <c r="D830" s="645" t="s">
        <v>1605</v>
      </c>
      <c r="E830" s="31">
        <v>100</v>
      </c>
      <c r="F830" s="570" t="s">
        <v>1630</v>
      </c>
      <c r="G830" s="627" t="s">
        <v>40</v>
      </c>
      <c r="H830" s="627" t="s">
        <v>40</v>
      </c>
      <c r="I830" s="572">
        <v>2675</v>
      </c>
      <c r="J830" s="673">
        <v>350</v>
      </c>
      <c r="K830" s="673">
        <v>2325</v>
      </c>
      <c r="L830" s="680"/>
      <c r="M830" s="680"/>
      <c r="N830" s="576"/>
      <c r="O830" s="681"/>
      <c r="P830" s="576"/>
    </row>
    <row r="831" spans="1:16" s="67" customFormat="1" ht="14.25" customHeight="1" x14ac:dyDescent="0.25">
      <c r="A831" s="536"/>
      <c r="B831" s="536"/>
      <c r="C831" s="722"/>
      <c r="D831" s="645" t="s">
        <v>1606</v>
      </c>
      <c r="E831" s="31">
        <v>100</v>
      </c>
      <c r="F831" s="570" t="s">
        <v>1630</v>
      </c>
      <c r="G831" s="627" t="s">
        <v>40</v>
      </c>
      <c r="H831" s="627" t="s">
        <v>40</v>
      </c>
      <c r="I831" s="572">
        <v>3920</v>
      </c>
      <c r="J831" s="673">
        <v>1005</v>
      </c>
      <c r="K831" s="673">
        <v>2915</v>
      </c>
      <c r="L831" s="680"/>
      <c r="M831" s="680"/>
      <c r="N831" s="576"/>
      <c r="O831" s="681"/>
      <c r="P831" s="576"/>
    </row>
    <row r="832" spans="1:16" s="67" customFormat="1" ht="16.5" customHeight="1" x14ac:dyDescent="0.25">
      <c r="A832" s="536"/>
      <c r="B832" s="536"/>
      <c r="C832" s="722"/>
      <c r="D832" s="645" t="s">
        <v>1607</v>
      </c>
      <c r="E832" s="31">
        <v>100</v>
      </c>
      <c r="F832" s="570" t="s">
        <v>1630</v>
      </c>
      <c r="G832" s="627" t="s">
        <v>40</v>
      </c>
      <c r="H832" s="627" t="s">
        <v>40</v>
      </c>
      <c r="I832" s="572">
        <v>11857</v>
      </c>
      <c r="J832" s="673">
        <v>6216</v>
      </c>
      <c r="K832" s="673">
        <v>5641</v>
      </c>
      <c r="L832" s="680"/>
      <c r="M832" s="680"/>
      <c r="N832" s="576"/>
      <c r="O832" s="681"/>
      <c r="P832" s="576"/>
    </row>
    <row r="833" spans="1:16" s="342" customFormat="1" ht="15.75" customHeight="1" x14ac:dyDescent="0.25">
      <c r="A833" s="536"/>
      <c r="B833" s="536"/>
      <c r="C833" s="722"/>
      <c r="D833" s="645" t="s">
        <v>1608</v>
      </c>
      <c r="E833" s="31">
        <v>100</v>
      </c>
      <c r="F833" s="570" t="s">
        <v>1630</v>
      </c>
      <c r="G833" s="627" t="s">
        <v>40</v>
      </c>
      <c r="H833" s="627" t="s">
        <v>40</v>
      </c>
      <c r="I833" s="572">
        <v>22242</v>
      </c>
      <c r="J833" s="673">
        <v>4655</v>
      </c>
      <c r="K833" s="673">
        <v>17587</v>
      </c>
      <c r="L833" s="680"/>
      <c r="M833" s="680"/>
      <c r="N833" s="576"/>
      <c r="O833" s="681"/>
      <c r="P833" s="576"/>
    </row>
    <row r="834" spans="1:16" s="342" customFormat="1" ht="15" customHeight="1" x14ac:dyDescent="0.25">
      <c r="A834" s="536"/>
      <c r="B834" s="536"/>
      <c r="C834" s="722"/>
      <c r="D834" s="645" t="s">
        <v>1609</v>
      </c>
      <c r="E834" s="31">
        <v>100</v>
      </c>
      <c r="F834" s="570" t="s">
        <v>1630</v>
      </c>
      <c r="G834" s="627" t="s">
        <v>40</v>
      </c>
      <c r="H834" s="627" t="s">
        <v>40</v>
      </c>
      <c r="I834" s="572">
        <v>2896</v>
      </c>
      <c r="J834" s="673">
        <v>442</v>
      </c>
      <c r="K834" s="673">
        <v>2454</v>
      </c>
      <c r="L834" s="680"/>
      <c r="M834" s="680"/>
      <c r="N834" s="576"/>
      <c r="O834" s="681"/>
      <c r="P834" s="576"/>
    </row>
    <row r="835" spans="1:16" s="342" customFormat="1" ht="15.75" customHeight="1" x14ac:dyDescent="0.25">
      <c r="A835" s="536"/>
      <c r="B835" s="536"/>
      <c r="C835" s="722"/>
      <c r="D835" s="645" t="s">
        <v>1610</v>
      </c>
      <c r="E835" s="31">
        <v>100</v>
      </c>
      <c r="F835" s="570" t="s">
        <v>1543</v>
      </c>
      <c r="G835" s="627">
        <v>1.2648809523809523</v>
      </c>
      <c r="H835" s="627">
        <v>5.0464037122969838</v>
      </c>
      <c r="I835" s="572">
        <v>2192</v>
      </c>
      <c r="J835" s="673">
        <v>789</v>
      </c>
      <c r="K835" s="673">
        <v>1403</v>
      </c>
      <c r="L835" s="680"/>
      <c r="M835" s="680"/>
      <c r="N835" s="576"/>
      <c r="O835" s="681"/>
      <c r="P835" s="576"/>
    </row>
    <row r="836" spans="1:16" s="342" customFormat="1" ht="15.75" customHeight="1" x14ac:dyDescent="0.25">
      <c r="A836" s="536"/>
      <c r="B836" s="536"/>
      <c r="C836" s="722"/>
      <c r="D836" s="645" t="s">
        <v>1611</v>
      </c>
      <c r="E836" s="31">
        <v>100</v>
      </c>
      <c r="F836" s="570" t="s">
        <v>1543</v>
      </c>
      <c r="G836" s="627">
        <v>1.2648809523809523</v>
      </c>
      <c r="H836" s="627">
        <v>4.4083526682134568</v>
      </c>
      <c r="I836" s="572">
        <v>2081</v>
      </c>
      <c r="J836" s="673">
        <v>727</v>
      </c>
      <c r="K836" s="673">
        <v>1354</v>
      </c>
      <c r="L836" s="680"/>
      <c r="M836" s="680"/>
      <c r="N836" s="576"/>
      <c r="O836" s="681"/>
      <c r="P836" s="576"/>
    </row>
    <row r="837" spans="1:16" s="342" customFormat="1" ht="15.75" customHeight="1" x14ac:dyDescent="0.25">
      <c r="A837" s="536"/>
      <c r="B837" s="536"/>
      <c r="C837" s="722"/>
      <c r="D837" s="645" t="s">
        <v>1612</v>
      </c>
      <c r="E837" s="31">
        <v>100</v>
      </c>
      <c r="F837" s="570" t="s">
        <v>1543</v>
      </c>
      <c r="G837" s="627">
        <v>5.3571428571428568</v>
      </c>
      <c r="H837" s="627">
        <v>14.58816705336427</v>
      </c>
      <c r="I837" s="572">
        <v>7331</v>
      </c>
      <c r="J837" s="673">
        <v>3484</v>
      </c>
      <c r="K837" s="673">
        <v>3847</v>
      </c>
      <c r="L837" s="680"/>
      <c r="M837" s="680"/>
      <c r="N837" s="576"/>
      <c r="O837" s="681"/>
      <c r="P837" s="576"/>
    </row>
    <row r="838" spans="1:16" s="342" customFormat="1" ht="18.75" customHeight="1" x14ac:dyDescent="0.25">
      <c r="A838" s="536"/>
      <c r="B838" s="536"/>
      <c r="C838" s="722"/>
      <c r="D838" s="645" t="s">
        <v>1613</v>
      </c>
      <c r="E838" s="31">
        <v>100</v>
      </c>
      <c r="F838" s="570" t="s">
        <v>1543</v>
      </c>
      <c r="G838" s="627">
        <v>1.0416666666666665</v>
      </c>
      <c r="H838" s="627">
        <v>3.3352668213457073</v>
      </c>
      <c r="I838" s="572">
        <v>2162</v>
      </c>
      <c r="J838" s="673">
        <v>802</v>
      </c>
      <c r="K838" s="673">
        <v>1360</v>
      </c>
      <c r="L838" s="680"/>
      <c r="M838" s="680"/>
      <c r="N838" s="576"/>
      <c r="O838" s="681"/>
      <c r="P838" s="576"/>
    </row>
    <row r="839" spans="1:16" s="342" customFormat="1" ht="19.5" customHeight="1" x14ac:dyDescent="0.25">
      <c r="A839" s="536"/>
      <c r="B839" s="536"/>
      <c r="C839" s="722"/>
      <c r="D839" s="645" t="s">
        <v>1614</v>
      </c>
      <c r="E839" s="31">
        <v>100</v>
      </c>
      <c r="F839" s="570" t="s">
        <v>1543</v>
      </c>
      <c r="G839" s="627">
        <v>3.2738095238095242</v>
      </c>
      <c r="H839" s="627">
        <v>12.5</v>
      </c>
      <c r="I839" s="572">
        <v>4720</v>
      </c>
      <c r="J839" s="673">
        <v>2522</v>
      </c>
      <c r="K839" s="673">
        <v>2198</v>
      </c>
      <c r="L839" s="680"/>
      <c r="M839" s="680"/>
      <c r="N839" s="576"/>
      <c r="O839" s="681"/>
      <c r="P839" s="576"/>
    </row>
    <row r="840" spans="1:16" s="342" customFormat="1" ht="18.75" customHeight="1" x14ac:dyDescent="0.25">
      <c r="A840" s="536"/>
      <c r="B840" s="536"/>
      <c r="C840" s="722"/>
      <c r="D840" s="645" t="s">
        <v>1615</v>
      </c>
      <c r="E840" s="31">
        <v>100</v>
      </c>
      <c r="F840" s="570" t="s">
        <v>1543</v>
      </c>
      <c r="G840" s="627">
        <v>3.4970238095238098</v>
      </c>
      <c r="H840" s="627">
        <v>11.252900232018561</v>
      </c>
      <c r="I840" s="572">
        <v>4363</v>
      </c>
      <c r="J840" s="673">
        <v>2346</v>
      </c>
      <c r="K840" s="673">
        <v>2017</v>
      </c>
      <c r="L840" s="680"/>
      <c r="M840" s="680"/>
      <c r="N840" s="576"/>
      <c r="O840" s="681"/>
      <c r="P840" s="576"/>
    </row>
    <row r="841" spans="1:16" s="342" customFormat="1" ht="16.5" customHeight="1" x14ac:dyDescent="0.25">
      <c r="A841" s="536"/>
      <c r="B841" s="536"/>
      <c r="C841" s="722"/>
      <c r="D841" s="645" t="s">
        <v>1616</v>
      </c>
      <c r="E841" s="31">
        <v>100</v>
      </c>
      <c r="F841" s="570" t="s">
        <v>1543</v>
      </c>
      <c r="G841" s="627">
        <v>4.7619047619047619</v>
      </c>
      <c r="H841" s="627">
        <v>16.241299303944317</v>
      </c>
      <c r="I841" s="572">
        <v>5501</v>
      </c>
      <c r="J841" s="673">
        <v>3035</v>
      </c>
      <c r="K841" s="673">
        <v>2466</v>
      </c>
      <c r="L841" s="680"/>
      <c r="M841" s="680"/>
      <c r="N841" s="576"/>
      <c r="O841" s="681"/>
      <c r="P841" s="576"/>
    </row>
    <row r="842" spans="1:16" s="342" customFormat="1" ht="15.75" customHeight="1" x14ac:dyDescent="0.25">
      <c r="A842" s="536"/>
      <c r="B842" s="536"/>
      <c r="C842" s="722"/>
      <c r="D842" s="645" t="s">
        <v>1617</v>
      </c>
      <c r="E842" s="31">
        <v>100</v>
      </c>
      <c r="F842" s="570" t="s">
        <v>1543</v>
      </c>
      <c r="G842" s="627">
        <v>4.2410714285714288</v>
      </c>
      <c r="H842" s="627">
        <v>9.9477958236658939</v>
      </c>
      <c r="I842" s="572">
        <v>4734</v>
      </c>
      <c r="J842" s="673">
        <v>2407</v>
      </c>
      <c r="K842" s="673">
        <v>2327</v>
      </c>
      <c r="L842" s="680"/>
      <c r="M842" s="680"/>
      <c r="N842" s="576"/>
      <c r="O842" s="681"/>
      <c r="P842" s="576"/>
    </row>
    <row r="843" spans="1:16" s="342" customFormat="1" ht="16.5" customHeight="1" x14ac:dyDescent="0.25">
      <c r="A843" s="536"/>
      <c r="B843" s="536"/>
      <c r="C843" s="722"/>
      <c r="D843" s="645" t="s">
        <v>1618</v>
      </c>
      <c r="E843" s="31">
        <v>100</v>
      </c>
      <c r="F843" s="570" t="s">
        <v>1543</v>
      </c>
      <c r="G843" s="627">
        <v>1.2648809523809523</v>
      </c>
      <c r="H843" s="627">
        <v>2.1751740139211138</v>
      </c>
      <c r="I843" s="572">
        <v>2794</v>
      </c>
      <c r="J843" s="673">
        <v>1005</v>
      </c>
      <c r="K843" s="673">
        <v>1789</v>
      </c>
      <c r="L843" s="680"/>
      <c r="M843" s="680"/>
      <c r="N843" s="576"/>
      <c r="O843" s="681"/>
      <c r="P843" s="576"/>
    </row>
    <row r="844" spans="1:16" s="342" customFormat="1" ht="14.25" customHeight="1" x14ac:dyDescent="0.25">
      <c r="A844" s="536"/>
      <c r="B844" s="536"/>
      <c r="C844" s="722"/>
      <c r="D844" s="645" t="s">
        <v>1619</v>
      </c>
      <c r="E844" s="31">
        <v>100</v>
      </c>
      <c r="F844" s="570" t="s">
        <v>1543</v>
      </c>
      <c r="G844" s="627">
        <v>1.9345238095238095</v>
      </c>
      <c r="H844" s="627">
        <v>5.3364269141531322</v>
      </c>
      <c r="I844" s="572">
        <v>1811</v>
      </c>
      <c r="J844" s="673">
        <v>920</v>
      </c>
      <c r="K844" s="673">
        <v>891</v>
      </c>
      <c r="L844" s="680"/>
      <c r="M844" s="680"/>
      <c r="N844" s="576"/>
      <c r="O844" s="681"/>
      <c r="P844" s="576"/>
    </row>
    <row r="845" spans="1:16" s="342" customFormat="1" ht="17.25" customHeight="1" x14ac:dyDescent="0.25">
      <c r="A845" s="536"/>
      <c r="B845" s="536"/>
      <c r="C845" s="722"/>
      <c r="D845" s="645" t="s">
        <v>1620</v>
      </c>
      <c r="E845" s="31">
        <v>100</v>
      </c>
      <c r="F845" s="570" t="s">
        <v>1543</v>
      </c>
      <c r="G845" s="627">
        <v>3.4970238095238098</v>
      </c>
      <c r="H845" s="627">
        <v>12.703016241299302</v>
      </c>
      <c r="I845" s="572">
        <v>5987</v>
      </c>
      <c r="J845" s="673">
        <v>3179</v>
      </c>
      <c r="K845" s="673">
        <v>2808</v>
      </c>
      <c r="L845" s="680"/>
      <c r="M845" s="680"/>
      <c r="N845" s="576"/>
      <c r="O845" s="681"/>
      <c r="P845" s="576"/>
    </row>
    <row r="846" spans="1:16" s="342" customFormat="1" ht="15" customHeight="1" x14ac:dyDescent="0.25">
      <c r="A846" s="536"/>
      <c r="B846" s="536"/>
      <c r="C846" s="722"/>
      <c r="D846" s="645" t="s">
        <v>1621</v>
      </c>
      <c r="E846" s="31">
        <v>100</v>
      </c>
      <c r="F846" s="570" t="s">
        <v>1543</v>
      </c>
      <c r="G846" s="627">
        <v>0.89285714285714279</v>
      </c>
      <c r="H846" s="627">
        <v>2.4651972157772621</v>
      </c>
      <c r="I846" s="572">
        <v>1841</v>
      </c>
      <c r="J846" s="673">
        <v>818</v>
      </c>
      <c r="K846" s="673">
        <v>1023</v>
      </c>
      <c r="L846" s="680"/>
      <c r="M846" s="680"/>
      <c r="N846" s="576"/>
      <c r="O846" s="681"/>
      <c r="P846" s="576"/>
    </row>
    <row r="847" spans="1:16" s="342" customFormat="1" ht="15" customHeight="1" x14ac:dyDescent="0.25">
      <c r="A847" s="536"/>
      <c r="B847" s="536"/>
      <c r="C847" s="722"/>
      <c r="D847" s="645" t="s">
        <v>1622</v>
      </c>
      <c r="E847" s="31">
        <v>100</v>
      </c>
      <c r="F847" s="570" t="s">
        <v>1541</v>
      </c>
      <c r="G847" s="627">
        <v>0</v>
      </c>
      <c r="H847" s="627">
        <v>0</v>
      </c>
      <c r="I847" s="572">
        <v>21389</v>
      </c>
      <c r="J847" s="673">
        <v>17700</v>
      </c>
      <c r="K847" s="673">
        <v>3689</v>
      </c>
      <c r="L847" s="680"/>
      <c r="M847" s="680"/>
      <c r="N847" s="576"/>
      <c r="O847" s="681"/>
      <c r="P847" s="576"/>
    </row>
    <row r="848" spans="1:16" s="342" customFormat="1" ht="15" customHeight="1" x14ac:dyDescent="0.25">
      <c r="A848" s="536"/>
      <c r="B848" s="536"/>
      <c r="C848" s="722"/>
      <c r="D848" s="645" t="s">
        <v>1623</v>
      </c>
      <c r="E848" s="31">
        <v>100</v>
      </c>
      <c r="F848" s="570" t="s">
        <v>1541</v>
      </c>
      <c r="G848" s="627">
        <v>7.3970411835265901</v>
      </c>
      <c r="H848" s="627">
        <v>0.20283975659229209</v>
      </c>
      <c r="I848" s="572">
        <v>32239</v>
      </c>
      <c r="J848" s="673">
        <v>26653</v>
      </c>
      <c r="K848" s="673">
        <v>5586</v>
      </c>
      <c r="L848" s="680"/>
      <c r="M848" s="680"/>
      <c r="N848" s="576"/>
      <c r="O848" s="681"/>
      <c r="P848" s="576"/>
    </row>
    <row r="849" spans="1:16" s="342" customFormat="1" ht="16.5" customHeight="1" x14ac:dyDescent="0.25">
      <c r="A849" s="536"/>
      <c r="B849" s="536"/>
      <c r="C849" s="722"/>
      <c r="D849" s="645" t="s">
        <v>1624</v>
      </c>
      <c r="E849" s="31">
        <v>100</v>
      </c>
      <c r="F849" s="570" t="s">
        <v>1541</v>
      </c>
      <c r="G849" s="627">
        <v>0</v>
      </c>
      <c r="H849" s="627">
        <v>0</v>
      </c>
      <c r="I849" s="572">
        <v>19429</v>
      </c>
      <c r="J849" s="673">
        <v>15519</v>
      </c>
      <c r="K849" s="673">
        <v>3910</v>
      </c>
      <c r="L849" s="680"/>
      <c r="M849" s="680"/>
      <c r="N849" s="576"/>
      <c r="O849" s="681"/>
      <c r="P849" s="576"/>
    </row>
    <row r="850" spans="1:16" s="342" customFormat="1" ht="15" customHeight="1" x14ac:dyDescent="0.25">
      <c r="A850" s="536"/>
      <c r="B850" s="536"/>
      <c r="C850" s="722"/>
      <c r="D850" s="645" t="s">
        <v>1625</v>
      </c>
      <c r="E850" s="31">
        <v>100</v>
      </c>
      <c r="F850" s="570" t="s">
        <v>1541</v>
      </c>
      <c r="G850" s="627">
        <v>7.5569772091163525</v>
      </c>
      <c r="H850" s="627">
        <v>15.618661257606492</v>
      </c>
      <c r="I850" s="572">
        <v>22810</v>
      </c>
      <c r="J850" s="673">
        <v>19528</v>
      </c>
      <c r="K850" s="673">
        <v>3282</v>
      </c>
      <c r="L850" s="680"/>
      <c r="M850" s="680"/>
      <c r="N850" s="576"/>
      <c r="O850" s="681"/>
      <c r="P850" s="576"/>
    </row>
    <row r="851" spans="1:16" s="342" customFormat="1" ht="15" customHeight="1" x14ac:dyDescent="0.25">
      <c r="A851" s="536"/>
      <c r="B851" s="536"/>
      <c r="C851" s="722"/>
      <c r="D851" s="645" t="s">
        <v>1626</v>
      </c>
      <c r="E851" s="31">
        <v>100</v>
      </c>
      <c r="F851" s="570" t="s">
        <v>1541</v>
      </c>
      <c r="G851" s="627">
        <v>7.1971211515393847</v>
      </c>
      <c r="H851" s="627">
        <v>17.444219066937119</v>
      </c>
      <c r="I851" s="572">
        <v>27119</v>
      </c>
      <c r="J851" s="673">
        <v>4164</v>
      </c>
      <c r="K851" s="673">
        <v>22955</v>
      </c>
      <c r="L851" s="680"/>
      <c r="M851" s="680"/>
      <c r="N851" s="576"/>
      <c r="O851" s="681"/>
      <c r="P851" s="576"/>
    </row>
    <row r="852" spans="1:16" s="342" customFormat="1" ht="16.5" customHeight="1" x14ac:dyDescent="0.25">
      <c r="A852" s="536"/>
      <c r="B852" s="536"/>
      <c r="C852" s="722"/>
      <c r="D852" s="645" t="s">
        <v>1627</v>
      </c>
      <c r="E852" s="31">
        <v>100</v>
      </c>
      <c r="F852" s="570" t="s">
        <v>1541</v>
      </c>
      <c r="G852" s="627">
        <v>8.2367053178728522</v>
      </c>
      <c r="H852" s="627">
        <v>8.7221095334685597</v>
      </c>
      <c r="I852" s="572">
        <v>14212</v>
      </c>
      <c r="J852" s="673">
        <v>11266</v>
      </c>
      <c r="K852" s="673">
        <v>2946</v>
      </c>
      <c r="L852" s="680"/>
      <c r="M852" s="680"/>
      <c r="N852" s="576"/>
      <c r="O852" s="681"/>
      <c r="P852" s="576"/>
    </row>
    <row r="853" spans="1:16" s="342" customFormat="1" ht="19.5" customHeight="1" x14ac:dyDescent="0.25">
      <c r="A853" s="536"/>
      <c r="B853" s="536"/>
      <c r="C853" s="722"/>
      <c r="D853" s="645" t="s">
        <v>1628</v>
      </c>
      <c r="E853" s="31">
        <v>100</v>
      </c>
      <c r="F853" s="570" t="s">
        <v>1541</v>
      </c>
      <c r="G853" s="627">
        <v>5.4778088764494202</v>
      </c>
      <c r="H853" s="627">
        <v>20.28397565922921</v>
      </c>
      <c r="I853" s="572">
        <v>14154</v>
      </c>
      <c r="J853" s="673">
        <v>12440</v>
      </c>
      <c r="K853" s="673">
        <v>1714</v>
      </c>
      <c r="L853" s="680"/>
      <c r="M853" s="680"/>
      <c r="N853" s="576"/>
      <c r="O853" s="681"/>
      <c r="P853" s="576"/>
    </row>
    <row r="854" spans="1:16" s="342" customFormat="1" ht="16.5" customHeight="1" x14ac:dyDescent="0.25">
      <c r="A854" s="536"/>
      <c r="B854" s="536"/>
      <c r="C854" s="722"/>
      <c r="D854" s="645" t="s">
        <v>1629</v>
      </c>
      <c r="E854" s="31">
        <v>100</v>
      </c>
      <c r="F854" s="570" t="s">
        <v>1541</v>
      </c>
      <c r="G854" s="627">
        <v>11.555377848860456</v>
      </c>
      <c r="H854" s="627">
        <v>37.728194726166329</v>
      </c>
      <c r="I854" s="572">
        <v>30744</v>
      </c>
      <c r="J854" s="673">
        <v>26266</v>
      </c>
      <c r="K854" s="673">
        <v>4478</v>
      </c>
      <c r="L854" s="680"/>
      <c r="M854" s="680"/>
      <c r="N854" s="576"/>
      <c r="O854" s="681"/>
      <c r="P854" s="576"/>
    </row>
    <row r="855" spans="1:16" s="342" customFormat="1" ht="15" customHeight="1" x14ac:dyDescent="0.25">
      <c r="A855" s="536"/>
      <c r="B855" s="536"/>
      <c r="C855" s="722" t="s">
        <v>76</v>
      </c>
      <c r="D855" s="556" t="s">
        <v>1642</v>
      </c>
      <c r="E855" s="31">
        <v>100</v>
      </c>
      <c r="F855" s="570" t="s">
        <v>1543</v>
      </c>
      <c r="G855" s="656">
        <v>1.3</v>
      </c>
      <c r="H855" s="656">
        <v>4.5999999999999996</v>
      </c>
      <c r="I855" s="572">
        <v>4733</v>
      </c>
      <c r="J855" s="674">
        <v>2249.3000000000002</v>
      </c>
      <c r="K855" s="674">
        <v>2483.6999999999998</v>
      </c>
      <c r="L855" s="680"/>
      <c r="M855" s="680"/>
      <c r="N855" s="576"/>
      <c r="O855" s="681"/>
      <c r="P855" s="576"/>
    </row>
    <row r="856" spans="1:16" s="342" customFormat="1" ht="17.25" customHeight="1" x14ac:dyDescent="0.25">
      <c r="A856" s="536"/>
      <c r="B856" s="536"/>
      <c r="C856" s="722"/>
      <c r="D856" s="556" t="s">
        <v>1631</v>
      </c>
      <c r="E856" s="31">
        <v>100</v>
      </c>
      <c r="F856" s="570" t="s">
        <v>1543</v>
      </c>
      <c r="G856" s="656">
        <v>7</v>
      </c>
      <c r="H856" s="656">
        <v>11.2</v>
      </c>
      <c r="I856" s="572">
        <v>11556.5</v>
      </c>
      <c r="J856" s="674">
        <v>6657.3</v>
      </c>
      <c r="K856" s="674">
        <v>4899.2</v>
      </c>
      <c r="L856" s="680"/>
      <c r="M856" s="680"/>
      <c r="N856" s="576"/>
      <c r="O856" s="681"/>
      <c r="P856" s="576"/>
    </row>
    <row r="857" spans="1:16" s="342" customFormat="1" ht="15" customHeight="1" x14ac:dyDescent="0.25">
      <c r="A857" s="536"/>
      <c r="B857" s="536"/>
      <c r="C857" s="722"/>
      <c r="D857" s="556" t="s">
        <v>1632</v>
      </c>
      <c r="E857" s="31">
        <v>100</v>
      </c>
      <c r="F857" s="570" t="s">
        <v>1543</v>
      </c>
      <c r="G857" s="656">
        <v>12.3</v>
      </c>
      <c r="H857" s="656">
        <v>9.6</v>
      </c>
      <c r="I857" s="572">
        <v>20386.599999999999</v>
      </c>
      <c r="J857" s="674">
        <v>11129.8</v>
      </c>
      <c r="K857" s="674">
        <v>9256.7999999999993</v>
      </c>
      <c r="L857" s="680"/>
      <c r="M857" s="680"/>
      <c r="N857" s="576"/>
      <c r="O857" s="681"/>
      <c r="P857" s="576"/>
    </row>
    <row r="858" spans="1:16" s="342" customFormat="1" ht="18" customHeight="1" x14ac:dyDescent="0.25">
      <c r="A858" s="536"/>
      <c r="B858" s="536"/>
      <c r="C858" s="722"/>
      <c r="D858" s="646" t="s">
        <v>1633</v>
      </c>
      <c r="E858" s="31">
        <v>100</v>
      </c>
      <c r="F858" s="570" t="s">
        <v>1543</v>
      </c>
      <c r="G858" s="656">
        <v>2.2000000000000002</v>
      </c>
      <c r="H858" s="656">
        <v>6.7</v>
      </c>
      <c r="I858" s="572">
        <v>4485.2</v>
      </c>
      <c r="J858" s="674">
        <v>2306.1</v>
      </c>
      <c r="K858" s="674">
        <v>2179.1</v>
      </c>
      <c r="L858" s="680"/>
      <c r="M858" s="680"/>
      <c r="N858" s="576"/>
      <c r="O858" s="681"/>
      <c r="P858" s="576"/>
    </row>
    <row r="859" spans="1:16" s="342" customFormat="1" ht="15" customHeight="1" x14ac:dyDescent="0.25">
      <c r="A859" s="536"/>
      <c r="B859" s="536"/>
      <c r="C859" s="722"/>
      <c r="D859" s="556" t="s">
        <v>1643</v>
      </c>
      <c r="E859" s="31">
        <v>100</v>
      </c>
      <c r="F859" s="570" t="s">
        <v>1543</v>
      </c>
      <c r="G859" s="657">
        <v>2.4</v>
      </c>
      <c r="H859" s="656">
        <v>8.4</v>
      </c>
      <c r="I859" s="572">
        <v>5032.1000000000004</v>
      </c>
      <c r="J859" s="674">
        <v>2853</v>
      </c>
      <c r="K859" s="674">
        <v>2179.1</v>
      </c>
      <c r="L859" s="680"/>
      <c r="M859" s="680"/>
      <c r="N859" s="576"/>
      <c r="O859" s="681"/>
      <c r="P859" s="576"/>
    </row>
    <row r="860" spans="1:16" s="342" customFormat="1" ht="15" customHeight="1" x14ac:dyDescent="0.25">
      <c r="A860" s="536"/>
      <c r="B860" s="536"/>
      <c r="C860" s="722"/>
      <c r="D860" s="556" t="s">
        <v>1634</v>
      </c>
      <c r="E860" s="31">
        <v>100</v>
      </c>
      <c r="F860" s="570" t="s">
        <v>1543</v>
      </c>
      <c r="G860" s="656">
        <v>2</v>
      </c>
      <c r="H860" s="656">
        <v>7.4</v>
      </c>
      <c r="I860" s="572">
        <v>4624</v>
      </c>
      <c r="J860" s="674">
        <v>2363.6</v>
      </c>
      <c r="K860" s="674">
        <v>2260.4</v>
      </c>
      <c r="L860" s="680"/>
      <c r="M860" s="680"/>
      <c r="N860" s="576"/>
      <c r="O860" s="681"/>
      <c r="P860" s="576"/>
    </row>
    <row r="861" spans="1:16" s="342" customFormat="1" ht="18" customHeight="1" x14ac:dyDescent="0.25">
      <c r="A861" s="536"/>
      <c r="B861" s="536"/>
      <c r="C861" s="722"/>
      <c r="D861" s="646" t="s">
        <v>1635</v>
      </c>
      <c r="E861" s="31">
        <v>100</v>
      </c>
      <c r="F861" s="570" t="s">
        <v>1543</v>
      </c>
      <c r="G861" s="656">
        <v>3</v>
      </c>
      <c r="H861" s="656">
        <v>5.9</v>
      </c>
      <c r="I861" s="572">
        <v>8803.0999999999985</v>
      </c>
      <c r="J861" s="674">
        <v>5127.8999999999996</v>
      </c>
      <c r="K861" s="674">
        <v>3675.2</v>
      </c>
      <c r="L861" s="680"/>
      <c r="M861" s="680"/>
      <c r="N861" s="576"/>
      <c r="O861" s="681"/>
      <c r="P861" s="576"/>
    </row>
    <row r="862" spans="1:16" s="342" customFormat="1" ht="15" customHeight="1" x14ac:dyDescent="0.25">
      <c r="A862" s="536"/>
      <c r="B862" s="536"/>
      <c r="C862" s="722"/>
      <c r="D862" s="556" t="s">
        <v>1644</v>
      </c>
      <c r="E862" s="31">
        <v>100</v>
      </c>
      <c r="F862" s="570" t="s">
        <v>1543</v>
      </c>
      <c r="G862" s="657">
        <v>0.7</v>
      </c>
      <c r="H862" s="656">
        <v>3.7</v>
      </c>
      <c r="I862" s="572">
        <v>3227.7</v>
      </c>
      <c r="J862" s="674">
        <v>1618.5</v>
      </c>
      <c r="K862" s="674">
        <v>1609.2</v>
      </c>
      <c r="L862" s="680"/>
      <c r="M862" s="680"/>
      <c r="N862" s="576"/>
      <c r="O862" s="681"/>
      <c r="P862" s="576"/>
    </row>
    <row r="863" spans="1:16" s="342" customFormat="1" x14ac:dyDescent="0.25">
      <c r="A863" s="536"/>
      <c r="B863" s="536"/>
      <c r="C863" s="722"/>
      <c r="D863" s="556" t="s">
        <v>1645</v>
      </c>
      <c r="E863" s="31">
        <v>100</v>
      </c>
      <c r="F863" s="570" t="s">
        <v>1541</v>
      </c>
      <c r="G863" s="657">
        <v>0.8</v>
      </c>
      <c r="H863" s="656">
        <v>1.2</v>
      </c>
      <c r="I863" s="572">
        <v>9392.5</v>
      </c>
      <c r="J863" s="674">
        <v>8510</v>
      </c>
      <c r="K863" s="674">
        <v>882.5</v>
      </c>
      <c r="L863" s="680"/>
      <c r="M863" s="680"/>
      <c r="N863" s="576"/>
      <c r="O863" s="681"/>
      <c r="P863" s="576"/>
    </row>
    <row r="864" spans="1:16" s="342" customFormat="1" x14ac:dyDescent="0.25">
      <c r="A864" s="536"/>
      <c r="B864" s="536"/>
      <c r="C864" s="722"/>
      <c r="D864" s="556" t="s">
        <v>1636</v>
      </c>
      <c r="E864" s="31">
        <v>100</v>
      </c>
      <c r="F864" s="570" t="s">
        <v>1541</v>
      </c>
      <c r="G864" s="656">
        <v>6</v>
      </c>
      <c r="H864" s="656">
        <v>0.60000000000000009</v>
      </c>
      <c r="I864" s="572">
        <v>28231.3</v>
      </c>
      <c r="J864" s="674">
        <v>24704.1</v>
      </c>
      <c r="K864" s="674">
        <v>3527.2</v>
      </c>
      <c r="L864" s="680"/>
      <c r="M864" s="680"/>
      <c r="N864" s="576"/>
      <c r="O864" s="681"/>
      <c r="P864" s="576"/>
    </row>
    <row r="865" spans="1:16" s="342" customFormat="1" x14ac:dyDescent="0.25">
      <c r="A865" s="536"/>
      <c r="B865" s="536"/>
      <c r="C865" s="722"/>
      <c r="D865" s="556" t="s">
        <v>1646</v>
      </c>
      <c r="E865" s="31">
        <v>100</v>
      </c>
      <c r="F865" s="570" t="s">
        <v>1541</v>
      </c>
      <c r="G865" s="657">
        <v>0.9</v>
      </c>
      <c r="H865" s="656">
        <v>0</v>
      </c>
      <c r="I865" s="572">
        <v>6895.4</v>
      </c>
      <c r="J865" s="674">
        <v>6289.4</v>
      </c>
      <c r="K865" s="674">
        <v>606</v>
      </c>
      <c r="L865" s="680"/>
      <c r="M865" s="680"/>
      <c r="N865" s="576"/>
      <c r="O865" s="681"/>
      <c r="P865" s="576"/>
    </row>
    <row r="866" spans="1:16" s="342" customFormat="1" x14ac:dyDescent="0.25">
      <c r="A866" s="536"/>
      <c r="B866" s="536"/>
      <c r="C866" s="722"/>
      <c r="D866" s="556" t="s">
        <v>1637</v>
      </c>
      <c r="E866" s="31">
        <v>100</v>
      </c>
      <c r="F866" s="570" t="s">
        <v>1541</v>
      </c>
      <c r="G866" s="656">
        <v>5</v>
      </c>
      <c r="H866" s="656">
        <v>1.4</v>
      </c>
      <c r="I866" s="572">
        <v>24807.199999999997</v>
      </c>
      <c r="J866" s="674">
        <v>20965.599999999999</v>
      </c>
      <c r="K866" s="674">
        <v>3841.6</v>
      </c>
      <c r="L866" s="680"/>
      <c r="M866" s="680"/>
      <c r="N866" s="576"/>
      <c r="O866" s="681"/>
      <c r="P866" s="576"/>
    </row>
    <row r="867" spans="1:16" s="342" customFormat="1" ht="15" customHeight="1" x14ac:dyDescent="0.25">
      <c r="A867" s="536"/>
      <c r="B867" s="536"/>
      <c r="C867" s="722"/>
      <c r="D867" s="646" t="s">
        <v>1638</v>
      </c>
      <c r="E867" s="31">
        <v>100</v>
      </c>
      <c r="F867" s="570" t="s">
        <v>1541</v>
      </c>
      <c r="G867" s="656">
        <v>1.1000000000000001</v>
      </c>
      <c r="H867" s="656">
        <v>0.9</v>
      </c>
      <c r="I867" s="572">
        <v>13976.599999999999</v>
      </c>
      <c r="J867" s="674">
        <v>11917.3</v>
      </c>
      <c r="K867" s="674">
        <v>2059.3000000000002</v>
      </c>
      <c r="L867" s="680"/>
      <c r="M867" s="680"/>
      <c r="N867" s="576"/>
      <c r="O867" s="681"/>
      <c r="P867" s="576"/>
    </row>
    <row r="868" spans="1:16" s="342" customFormat="1" x14ac:dyDescent="0.25">
      <c r="A868" s="536"/>
      <c r="B868" s="536"/>
      <c r="C868" s="722"/>
      <c r="D868" s="556" t="s">
        <v>1639</v>
      </c>
      <c r="E868" s="31">
        <v>100</v>
      </c>
      <c r="F868" s="570" t="s">
        <v>1541</v>
      </c>
      <c r="G868" s="656">
        <v>2.7</v>
      </c>
      <c r="H868" s="656">
        <v>0.30000000000000004</v>
      </c>
      <c r="I868" s="572">
        <v>23698.100000000002</v>
      </c>
      <c r="J868" s="674">
        <v>20872.2</v>
      </c>
      <c r="K868" s="674">
        <v>2825.9</v>
      </c>
      <c r="L868" s="680"/>
      <c r="M868" s="680"/>
      <c r="N868" s="576"/>
      <c r="O868" s="681"/>
      <c r="P868" s="576"/>
    </row>
    <row r="869" spans="1:16" s="342" customFormat="1" x14ac:dyDescent="0.25">
      <c r="A869" s="536"/>
      <c r="B869" s="536"/>
      <c r="C869" s="722"/>
      <c r="D869" s="556" t="s">
        <v>1640</v>
      </c>
      <c r="E869" s="31">
        <v>100</v>
      </c>
      <c r="F869" s="570" t="s">
        <v>1541</v>
      </c>
      <c r="G869" s="656">
        <v>14</v>
      </c>
      <c r="H869" s="656">
        <v>3.1</v>
      </c>
      <c r="I869" s="572">
        <v>39722</v>
      </c>
      <c r="J869" s="674">
        <v>31074</v>
      </c>
      <c r="K869" s="674">
        <v>8648</v>
      </c>
      <c r="L869" s="680"/>
      <c r="M869" s="680"/>
      <c r="N869" s="576"/>
      <c r="O869" s="681"/>
      <c r="P869" s="576"/>
    </row>
    <row r="870" spans="1:16" s="342" customFormat="1" ht="15.75" customHeight="1" x14ac:dyDescent="0.25">
      <c r="A870" s="536"/>
      <c r="B870" s="536"/>
      <c r="C870" s="722"/>
      <c r="D870" s="646" t="s">
        <v>1647</v>
      </c>
      <c r="E870" s="31">
        <v>100</v>
      </c>
      <c r="F870" s="570" t="s">
        <v>1541</v>
      </c>
      <c r="G870" s="657">
        <v>0.60000000000000009</v>
      </c>
      <c r="H870" s="656">
        <v>0.30000000000000004</v>
      </c>
      <c r="I870" s="572">
        <v>8365.9</v>
      </c>
      <c r="J870" s="674">
        <v>6984.6</v>
      </c>
      <c r="K870" s="674">
        <v>1381.3</v>
      </c>
      <c r="L870" s="680"/>
      <c r="M870" s="680"/>
      <c r="N870" s="576"/>
      <c r="O870" s="681"/>
      <c r="P870" s="576"/>
    </row>
    <row r="871" spans="1:16" s="342" customFormat="1" ht="30" x14ac:dyDescent="0.25">
      <c r="A871" s="536"/>
      <c r="B871" s="536"/>
      <c r="C871" s="722"/>
      <c r="D871" s="646" t="s">
        <v>1648</v>
      </c>
      <c r="E871" s="31">
        <v>100</v>
      </c>
      <c r="F871" s="570" t="s">
        <v>1541</v>
      </c>
      <c r="G871" s="656">
        <v>1.7000000000000002</v>
      </c>
      <c r="H871" s="656">
        <v>0.30000000000000004</v>
      </c>
      <c r="I871" s="572">
        <v>14905.4</v>
      </c>
      <c r="J871" s="674">
        <v>12195.5</v>
      </c>
      <c r="K871" s="674">
        <v>2709.9</v>
      </c>
      <c r="L871" s="680"/>
      <c r="M871" s="680"/>
      <c r="N871" s="576"/>
      <c r="O871" s="681"/>
      <c r="P871" s="576"/>
    </row>
    <row r="872" spans="1:16" s="342" customFormat="1" ht="19.5" customHeight="1" x14ac:dyDescent="0.25">
      <c r="A872" s="536"/>
      <c r="B872" s="536"/>
      <c r="C872" s="722"/>
      <c r="D872" s="646" t="s">
        <v>1649</v>
      </c>
      <c r="E872" s="31">
        <v>100</v>
      </c>
      <c r="F872" s="570" t="s">
        <v>1541</v>
      </c>
      <c r="G872" s="656">
        <v>2</v>
      </c>
      <c r="H872" s="656">
        <v>1.1000000000000001</v>
      </c>
      <c r="I872" s="572">
        <v>14577.400000000001</v>
      </c>
      <c r="J872" s="674">
        <v>12516.1</v>
      </c>
      <c r="K872" s="674">
        <v>2061.3000000000002</v>
      </c>
      <c r="L872" s="680"/>
      <c r="M872" s="680"/>
      <c r="N872" s="576"/>
      <c r="O872" s="681"/>
      <c r="P872" s="576"/>
    </row>
    <row r="873" spans="1:16" s="342" customFormat="1" ht="17.25" customHeight="1" x14ac:dyDescent="0.25">
      <c r="A873" s="536"/>
      <c r="B873" s="536"/>
      <c r="C873" s="722"/>
      <c r="D873" s="646" t="s">
        <v>1650</v>
      </c>
      <c r="E873" s="31">
        <v>100</v>
      </c>
      <c r="F873" s="570" t="s">
        <v>1541</v>
      </c>
      <c r="G873" s="656">
        <v>1.6</v>
      </c>
      <c r="H873" s="656">
        <v>0</v>
      </c>
      <c r="I873" s="572">
        <v>16472.099999999999</v>
      </c>
      <c r="J873" s="674">
        <v>14603.6</v>
      </c>
      <c r="K873" s="674">
        <v>1868.5</v>
      </c>
      <c r="L873" s="680"/>
      <c r="M873" s="680"/>
      <c r="N873" s="576"/>
      <c r="O873" s="681"/>
      <c r="P873" s="576"/>
    </row>
    <row r="874" spans="1:16" s="342" customFormat="1" ht="15" customHeight="1" x14ac:dyDescent="0.25">
      <c r="A874" s="536"/>
      <c r="B874" s="536"/>
      <c r="C874" s="722"/>
      <c r="D874" s="646" t="s">
        <v>1651</v>
      </c>
      <c r="E874" s="31">
        <v>100</v>
      </c>
      <c r="F874" s="570" t="s">
        <v>1541</v>
      </c>
      <c r="G874" s="656">
        <v>8.1</v>
      </c>
      <c r="H874" s="656">
        <v>3.1</v>
      </c>
      <c r="I874" s="572">
        <v>22877.200000000001</v>
      </c>
      <c r="J874" s="674">
        <v>18798.7</v>
      </c>
      <c r="K874" s="674">
        <v>4078.5</v>
      </c>
      <c r="L874" s="680"/>
      <c r="M874" s="680"/>
      <c r="N874" s="576"/>
      <c r="O874" s="681"/>
      <c r="P874" s="576"/>
    </row>
    <row r="875" spans="1:16" s="342" customFormat="1" ht="15.75" customHeight="1" x14ac:dyDescent="0.25">
      <c r="A875" s="536"/>
      <c r="B875" s="536"/>
      <c r="C875" s="722"/>
      <c r="D875" s="646" t="s">
        <v>1443</v>
      </c>
      <c r="E875" s="31">
        <v>100</v>
      </c>
      <c r="F875" s="628" t="s">
        <v>1449</v>
      </c>
      <c r="G875" s="656" t="s">
        <v>40</v>
      </c>
      <c r="H875" s="656" t="s">
        <v>40</v>
      </c>
      <c r="I875" s="572">
        <v>38031</v>
      </c>
      <c r="J875" s="673">
        <v>5336</v>
      </c>
      <c r="K875" s="673">
        <v>32695</v>
      </c>
      <c r="L875" s="680"/>
      <c r="M875" s="680"/>
      <c r="N875" s="576"/>
      <c r="O875" s="681"/>
      <c r="P875" s="576"/>
    </row>
    <row r="876" spans="1:16" s="342" customFormat="1" ht="30" customHeight="1" x14ac:dyDescent="0.25">
      <c r="A876" s="536"/>
      <c r="B876" s="536"/>
      <c r="C876" s="722"/>
      <c r="D876" s="646" t="s">
        <v>1444</v>
      </c>
      <c r="E876" s="31">
        <v>100</v>
      </c>
      <c r="F876" s="628" t="s">
        <v>1450</v>
      </c>
      <c r="G876" s="656" t="s">
        <v>40</v>
      </c>
      <c r="H876" s="656" t="s">
        <v>40</v>
      </c>
      <c r="I876" s="572">
        <v>3746.7000000000003</v>
      </c>
      <c r="J876" s="673">
        <v>416.3</v>
      </c>
      <c r="K876" s="673">
        <v>3330.4</v>
      </c>
      <c r="L876" s="680"/>
      <c r="M876" s="680"/>
      <c r="N876" s="576"/>
      <c r="O876" s="681"/>
      <c r="P876" s="576"/>
    </row>
    <row r="877" spans="1:16" s="342" customFormat="1" ht="27" customHeight="1" x14ac:dyDescent="0.25">
      <c r="A877" s="536"/>
      <c r="B877" s="536"/>
      <c r="C877" s="722"/>
      <c r="D877" s="556" t="s">
        <v>1445</v>
      </c>
      <c r="E877" s="31">
        <v>100</v>
      </c>
      <c r="F877" s="628" t="s">
        <v>1451</v>
      </c>
      <c r="G877" s="656" t="s">
        <v>40</v>
      </c>
      <c r="H877" s="656" t="s">
        <v>40</v>
      </c>
      <c r="I877" s="572">
        <v>22440</v>
      </c>
      <c r="J877" s="673">
        <v>4071</v>
      </c>
      <c r="K877" s="673">
        <v>18369</v>
      </c>
      <c r="L877" s="680"/>
      <c r="M877" s="680"/>
      <c r="N877" s="576"/>
      <c r="O877" s="681"/>
      <c r="P877" s="576"/>
    </row>
    <row r="878" spans="1:16" s="342" customFormat="1" ht="24.75" customHeight="1" x14ac:dyDescent="0.25">
      <c r="A878" s="536"/>
      <c r="B878" s="536"/>
      <c r="C878" s="722"/>
      <c r="D878" s="646" t="s">
        <v>1446</v>
      </c>
      <c r="E878" s="31">
        <v>100</v>
      </c>
      <c r="F878" s="628" t="s">
        <v>1452</v>
      </c>
      <c r="G878" s="656" t="s">
        <v>40</v>
      </c>
      <c r="H878" s="656" t="s">
        <v>40</v>
      </c>
      <c r="I878" s="572">
        <v>2984</v>
      </c>
      <c r="J878" s="673">
        <v>190</v>
      </c>
      <c r="K878" s="673">
        <v>2794</v>
      </c>
      <c r="L878" s="680"/>
      <c r="M878" s="680"/>
      <c r="N878" s="576"/>
      <c r="O878" s="681"/>
      <c r="P878" s="576"/>
    </row>
    <row r="879" spans="1:16" s="342" customFormat="1" ht="18" customHeight="1" x14ac:dyDescent="0.25">
      <c r="A879" s="536"/>
      <c r="B879" s="536"/>
      <c r="C879" s="722"/>
      <c r="D879" s="646" t="s">
        <v>1447</v>
      </c>
      <c r="E879" s="31">
        <v>100</v>
      </c>
      <c r="F879" s="628" t="s">
        <v>1453</v>
      </c>
      <c r="G879" s="656" t="s">
        <v>40</v>
      </c>
      <c r="H879" s="656" t="s">
        <v>40</v>
      </c>
      <c r="I879" s="572">
        <v>8589.4</v>
      </c>
      <c r="J879" s="673">
        <v>776</v>
      </c>
      <c r="K879" s="673">
        <v>7813.4</v>
      </c>
      <c r="L879" s="680"/>
      <c r="M879" s="680"/>
      <c r="N879" s="576"/>
      <c r="O879" s="681"/>
      <c r="P879" s="576"/>
    </row>
    <row r="880" spans="1:16" s="342" customFormat="1" ht="14.25" customHeight="1" x14ac:dyDescent="0.25">
      <c r="A880" s="536"/>
      <c r="B880" s="536"/>
      <c r="C880" s="722"/>
      <c r="D880" s="646" t="s">
        <v>1334</v>
      </c>
      <c r="E880" s="31">
        <v>100</v>
      </c>
      <c r="F880" s="557" t="s">
        <v>1454</v>
      </c>
      <c r="G880" s="656" t="s">
        <v>40</v>
      </c>
      <c r="H880" s="656" t="s">
        <v>40</v>
      </c>
      <c r="I880" s="572">
        <v>1024</v>
      </c>
      <c r="J880" s="673">
        <v>0</v>
      </c>
      <c r="K880" s="673">
        <v>1024</v>
      </c>
      <c r="L880" s="680"/>
      <c r="M880" s="680"/>
      <c r="N880" s="576"/>
      <c r="O880" s="681"/>
      <c r="P880" s="576"/>
    </row>
    <row r="881" spans="1:16" s="342" customFormat="1" ht="15" customHeight="1" x14ac:dyDescent="0.25">
      <c r="A881" s="536"/>
      <c r="B881" s="536"/>
      <c r="C881" s="722"/>
      <c r="D881" s="646" t="s">
        <v>1336</v>
      </c>
      <c r="E881" s="31">
        <v>100</v>
      </c>
      <c r="F881" s="557" t="s">
        <v>1455</v>
      </c>
      <c r="G881" s="656" t="s">
        <v>40</v>
      </c>
      <c r="H881" s="656" t="s">
        <v>40</v>
      </c>
      <c r="I881" s="572">
        <v>1732.8</v>
      </c>
      <c r="J881" s="673">
        <v>0</v>
      </c>
      <c r="K881" s="673">
        <v>1732.8</v>
      </c>
      <c r="L881" s="680"/>
      <c r="M881" s="680"/>
      <c r="N881" s="576"/>
      <c r="O881" s="681"/>
      <c r="P881" s="576"/>
    </row>
    <row r="882" spans="1:16" s="342" customFormat="1" ht="15" customHeight="1" x14ac:dyDescent="0.25">
      <c r="A882" s="536"/>
      <c r="B882" s="536"/>
      <c r="C882" s="722"/>
      <c r="D882" s="646" t="s">
        <v>1337</v>
      </c>
      <c r="E882" s="31">
        <v>100</v>
      </c>
      <c r="F882" s="557" t="s">
        <v>1455</v>
      </c>
      <c r="G882" s="656" t="s">
        <v>40</v>
      </c>
      <c r="H882" s="656" t="s">
        <v>40</v>
      </c>
      <c r="I882" s="572">
        <v>0</v>
      </c>
      <c r="J882" s="673">
        <v>0</v>
      </c>
      <c r="K882" s="673">
        <v>0</v>
      </c>
      <c r="L882" s="680"/>
      <c r="M882" s="680"/>
      <c r="N882" s="576"/>
      <c r="O882" s="681"/>
      <c r="P882" s="576"/>
    </row>
    <row r="883" spans="1:16" s="560" customFormat="1" ht="27.75" customHeight="1" x14ac:dyDescent="0.25">
      <c r="A883" s="561"/>
      <c r="B883" s="561"/>
      <c r="C883" s="722"/>
      <c r="D883" s="646" t="s">
        <v>1448</v>
      </c>
      <c r="E883" s="31">
        <v>59.5</v>
      </c>
      <c r="F883" s="557" t="s">
        <v>1654</v>
      </c>
      <c r="G883" s="656" t="s">
        <v>40</v>
      </c>
      <c r="H883" s="656" t="s">
        <v>40</v>
      </c>
      <c r="I883" s="572">
        <v>6098.8</v>
      </c>
      <c r="J883" s="673">
        <v>0</v>
      </c>
      <c r="K883" s="673">
        <v>6098.8</v>
      </c>
      <c r="L883" s="680"/>
      <c r="M883" s="680"/>
      <c r="N883" s="576"/>
      <c r="O883" s="681"/>
      <c r="P883" s="576"/>
    </row>
    <row r="884" spans="1:16" s="560" customFormat="1" ht="15" customHeight="1" x14ac:dyDescent="0.25">
      <c r="A884" s="561"/>
      <c r="B884" s="561"/>
      <c r="C884" s="722"/>
      <c r="D884" s="595" t="s">
        <v>1652</v>
      </c>
      <c r="E884" s="31">
        <v>0</v>
      </c>
      <c r="F884" s="557" t="s">
        <v>1655</v>
      </c>
      <c r="G884" s="656" t="s">
        <v>40</v>
      </c>
      <c r="H884" s="656" t="s">
        <v>40</v>
      </c>
      <c r="I884" s="572">
        <v>0</v>
      </c>
      <c r="J884" s="673">
        <v>0</v>
      </c>
      <c r="K884" s="673">
        <v>0</v>
      </c>
      <c r="L884" s="680"/>
      <c r="M884" s="680"/>
      <c r="N884" s="576"/>
      <c r="O884" s="681"/>
      <c r="P884" s="576"/>
    </row>
    <row r="885" spans="1:16" s="560" customFormat="1" ht="25.5" customHeight="1" x14ac:dyDescent="0.25">
      <c r="A885" s="561"/>
      <c r="B885" s="561"/>
      <c r="C885" s="722"/>
      <c r="D885" s="595" t="s">
        <v>1653</v>
      </c>
      <c r="E885" s="31">
        <v>100</v>
      </c>
      <c r="F885" s="557" t="s">
        <v>1656</v>
      </c>
      <c r="G885" s="656">
        <v>100</v>
      </c>
      <c r="H885" s="656">
        <v>100</v>
      </c>
      <c r="I885" s="572">
        <v>0</v>
      </c>
      <c r="J885" s="673">
        <v>0</v>
      </c>
      <c r="K885" s="673">
        <v>0</v>
      </c>
      <c r="L885" s="680"/>
      <c r="M885" s="680"/>
      <c r="N885" s="576"/>
      <c r="O885" s="681"/>
      <c r="P885" s="576"/>
    </row>
    <row r="886" spans="1:16" s="560" customFormat="1" ht="15" customHeight="1" x14ac:dyDescent="0.25">
      <c r="A886" s="561"/>
      <c r="B886" s="561"/>
      <c r="C886" s="722"/>
      <c r="D886" s="595" t="s">
        <v>1641</v>
      </c>
      <c r="E886" s="31">
        <v>100</v>
      </c>
      <c r="F886" s="557" t="s">
        <v>1455</v>
      </c>
      <c r="G886" s="656"/>
      <c r="H886" s="656"/>
      <c r="I886" s="572">
        <v>847.4</v>
      </c>
      <c r="J886" s="673">
        <v>0</v>
      </c>
      <c r="K886" s="673">
        <v>847.4</v>
      </c>
      <c r="L886" s="680"/>
      <c r="M886" s="680"/>
      <c r="N886" s="576"/>
      <c r="O886" s="681"/>
      <c r="P886" s="576"/>
    </row>
    <row r="887" spans="1:16" ht="20.25" customHeight="1" x14ac:dyDescent="0.25">
      <c r="C887" s="723" t="s">
        <v>35</v>
      </c>
      <c r="D887" s="12" t="s">
        <v>652</v>
      </c>
      <c r="E887" s="587">
        <v>100</v>
      </c>
      <c r="F887" s="567" t="s">
        <v>1677</v>
      </c>
      <c r="G887" s="634">
        <v>12.064965197215777</v>
      </c>
      <c r="H887" s="634">
        <v>0.17177724728350346</v>
      </c>
      <c r="I887" s="572">
        <v>10644.4</v>
      </c>
      <c r="J887" s="674">
        <v>5991.7</v>
      </c>
      <c r="K887" s="674">
        <v>4652.7</v>
      </c>
      <c r="L887" s="680"/>
      <c r="M887" s="680"/>
      <c r="N887" s="576"/>
      <c r="O887" s="681"/>
      <c r="P887" s="576"/>
    </row>
    <row r="888" spans="1:16" s="67" customFormat="1" ht="20.25" customHeight="1" x14ac:dyDescent="0.25">
      <c r="A888" s="536"/>
      <c r="B888" s="536"/>
      <c r="C888" s="723"/>
      <c r="D888" s="12" t="s">
        <v>653</v>
      </c>
      <c r="E888" s="587">
        <v>100</v>
      </c>
      <c r="F888" s="567" t="s">
        <v>1677</v>
      </c>
      <c r="G888" s="634">
        <v>5.2204176334106727</v>
      </c>
      <c r="H888" s="634">
        <v>9.3657392163319073E-2</v>
      </c>
      <c r="I888" s="572">
        <v>4861.1000000000004</v>
      </c>
      <c r="J888" s="674">
        <v>2790.9</v>
      </c>
      <c r="K888" s="674">
        <v>2070.1999999999998</v>
      </c>
      <c r="L888" s="680"/>
      <c r="M888" s="680"/>
      <c r="N888" s="576"/>
      <c r="O888" s="681"/>
      <c r="P888" s="576"/>
    </row>
    <row r="889" spans="1:16" s="67" customFormat="1" ht="20.25" customHeight="1" x14ac:dyDescent="0.25">
      <c r="A889" s="536"/>
      <c r="B889" s="536"/>
      <c r="C889" s="723"/>
      <c r="D889" s="12" t="s">
        <v>1657</v>
      </c>
      <c r="E889" s="587">
        <v>100</v>
      </c>
      <c r="F889" s="567" t="s">
        <v>1677</v>
      </c>
      <c r="G889" s="634">
        <v>9.5127610208816709</v>
      </c>
      <c r="H889" s="634">
        <v>0.13957029963780049</v>
      </c>
      <c r="I889" s="572">
        <v>8791.5</v>
      </c>
      <c r="J889" s="674">
        <v>4730.8</v>
      </c>
      <c r="K889" s="674">
        <v>4060.7</v>
      </c>
      <c r="L889" s="680"/>
      <c r="M889" s="680"/>
      <c r="N889" s="576"/>
      <c r="O889" s="681"/>
      <c r="P889" s="576"/>
    </row>
    <row r="890" spans="1:16" s="67" customFormat="1" ht="20.25" customHeight="1" x14ac:dyDescent="0.25">
      <c r="A890" s="536"/>
      <c r="B890" s="536"/>
      <c r="C890" s="723"/>
      <c r="D890" s="12" t="s">
        <v>1658</v>
      </c>
      <c r="E890" s="587">
        <v>100</v>
      </c>
      <c r="F890" s="567" t="s">
        <v>1677</v>
      </c>
      <c r="G890" s="634">
        <v>12.645011600928074</v>
      </c>
      <c r="H890" s="634">
        <v>0.16580918669739877</v>
      </c>
      <c r="I890" s="572">
        <v>12930.6</v>
      </c>
      <c r="J890" s="674">
        <v>6880.6</v>
      </c>
      <c r="K890" s="674">
        <v>6050</v>
      </c>
      <c r="L890" s="680"/>
      <c r="M890" s="680"/>
      <c r="N890" s="576"/>
      <c r="O890" s="681"/>
      <c r="P890" s="576"/>
    </row>
    <row r="891" spans="1:16" s="67" customFormat="1" ht="20.25" customHeight="1" x14ac:dyDescent="0.25">
      <c r="A891" s="536"/>
      <c r="B891" s="536"/>
      <c r="C891" s="723"/>
      <c r="D891" s="12" t="s">
        <v>1659</v>
      </c>
      <c r="E891" s="587">
        <v>100</v>
      </c>
      <c r="F891" s="567" t="s">
        <v>1677</v>
      </c>
      <c r="G891" s="634">
        <v>5.916473317865429</v>
      </c>
      <c r="H891" s="634">
        <v>9.5262594665788611E-2</v>
      </c>
      <c r="I891" s="572">
        <v>8305.9</v>
      </c>
      <c r="J891" s="674">
        <v>4441.5</v>
      </c>
      <c r="K891" s="674">
        <v>3864.4</v>
      </c>
      <c r="L891" s="680"/>
      <c r="M891" s="680"/>
      <c r="N891" s="576"/>
      <c r="O891" s="681"/>
      <c r="P891" s="576"/>
    </row>
    <row r="892" spans="1:16" s="67" customFormat="1" ht="20.25" customHeight="1" x14ac:dyDescent="0.25">
      <c r="A892" s="536"/>
      <c r="B892" s="536"/>
      <c r="C892" s="723"/>
      <c r="D892" s="12" t="s">
        <v>1660</v>
      </c>
      <c r="E892" s="587">
        <v>100</v>
      </c>
      <c r="F892" s="567" t="s">
        <v>1677</v>
      </c>
      <c r="G892" s="634">
        <v>6.6125290023201861</v>
      </c>
      <c r="H892" s="634">
        <v>6.1162331247942049E-2</v>
      </c>
      <c r="I892" s="572">
        <v>5783.5</v>
      </c>
      <c r="J892" s="674">
        <v>3004.5</v>
      </c>
      <c r="K892" s="674">
        <v>2779</v>
      </c>
      <c r="L892" s="680"/>
      <c r="M892" s="680"/>
      <c r="N892" s="576"/>
      <c r="O892" s="681"/>
      <c r="P892" s="576"/>
    </row>
    <row r="893" spans="1:16" s="67" customFormat="1" ht="20.25" customHeight="1" x14ac:dyDescent="0.25">
      <c r="A893" s="536"/>
      <c r="B893" s="536"/>
      <c r="C893" s="723"/>
      <c r="D893" s="12" t="s">
        <v>1661</v>
      </c>
      <c r="E893" s="587">
        <v>100</v>
      </c>
      <c r="F893" s="567" t="s">
        <v>1677</v>
      </c>
      <c r="G893" s="634">
        <v>2.0881670533642689</v>
      </c>
      <c r="H893" s="634">
        <v>2.1155745801778071E-2</v>
      </c>
      <c r="I893" s="572">
        <v>2181.8000000000002</v>
      </c>
      <c r="J893" s="674">
        <v>1199.4000000000001</v>
      </c>
      <c r="K893" s="674">
        <v>982.4</v>
      </c>
      <c r="L893" s="680"/>
      <c r="M893" s="680"/>
      <c r="N893" s="576"/>
      <c r="O893" s="681"/>
      <c r="P893" s="576"/>
    </row>
    <row r="894" spans="1:16" s="67" customFormat="1" ht="20.25" customHeight="1" x14ac:dyDescent="0.25">
      <c r="A894" s="536"/>
      <c r="B894" s="536"/>
      <c r="C894" s="723"/>
      <c r="D894" s="12" t="s">
        <v>1662</v>
      </c>
      <c r="E894" s="587">
        <v>100</v>
      </c>
      <c r="F894" s="567" t="s">
        <v>1677</v>
      </c>
      <c r="G894" s="634">
        <v>3.4802784222737819</v>
      </c>
      <c r="H894" s="634">
        <v>4.6674349687191315E-2</v>
      </c>
      <c r="I894" s="572">
        <v>3366.3</v>
      </c>
      <c r="J894" s="674">
        <v>2046.2</v>
      </c>
      <c r="K894" s="674">
        <v>1320.1</v>
      </c>
      <c r="L894" s="680"/>
      <c r="M894" s="680"/>
      <c r="N894" s="576"/>
      <c r="O894" s="681"/>
      <c r="P894" s="576"/>
    </row>
    <row r="895" spans="1:16" s="67" customFormat="1" ht="20.25" customHeight="1" x14ac:dyDescent="0.25">
      <c r="A895" s="536"/>
      <c r="B895" s="536"/>
      <c r="C895" s="723"/>
      <c r="D895" s="12" t="s">
        <v>1663</v>
      </c>
      <c r="E895" s="587">
        <v>100</v>
      </c>
      <c r="F895" s="567" t="s">
        <v>1677</v>
      </c>
      <c r="G895" s="634">
        <v>6.7285382830626448</v>
      </c>
      <c r="H895" s="634">
        <v>9.789677313137965E-2</v>
      </c>
      <c r="I895" s="572">
        <v>7512.1</v>
      </c>
      <c r="J895" s="674">
        <v>3814.2</v>
      </c>
      <c r="K895" s="674">
        <v>3697.9</v>
      </c>
      <c r="L895" s="680"/>
      <c r="M895" s="680"/>
      <c r="N895" s="576"/>
      <c r="O895" s="681"/>
      <c r="P895" s="576"/>
    </row>
    <row r="896" spans="1:16" s="67" customFormat="1" ht="20.25" customHeight="1" x14ac:dyDescent="0.25">
      <c r="A896" s="536"/>
      <c r="B896" s="536"/>
      <c r="C896" s="723"/>
      <c r="D896" s="12" t="s">
        <v>1664</v>
      </c>
      <c r="E896" s="587">
        <v>100</v>
      </c>
      <c r="F896" s="567" t="s">
        <v>1677</v>
      </c>
      <c r="G896" s="634">
        <v>0.92807424593967514</v>
      </c>
      <c r="H896" s="634">
        <v>1.374711886730326E-2</v>
      </c>
      <c r="I896" s="572">
        <v>1989.1</v>
      </c>
      <c r="J896" s="674">
        <v>1172.0999999999999</v>
      </c>
      <c r="K896" s="674">
        <v>817</v>
      </c>
      <c r="L896" s="680"/>
      <c r="M896" s="680"/>
      <c r="N896" s="576"/>
      <c r="O896" s="681"/>
      <c r="P896" s="576"/>
    </row>
    <row r="897" spans="1:16" s="67" customFormat="1" ht="20.25" customHeight="1" x14ac:dyDescent="0.25">
      <c r="A897" s="536"/>
      <c r="B897" s="536"/>
      <c r="C897" s="723"/>
      <c r="D897" s="12" t="s">
        <v>1665</v>
      </c>
      <c r="E897" s="587">
        <v>100</v>
      </c>
      <c r="F897" s="567" t="s">
        <v>1677</v>
      </c>
      <c r="G897" s="634">
        <v>3.1322505800464038</v>
      </c>
      <c r="H897" s="634">
        <v>2.3666447151794535E-2</v>
      </c>
      <c r="I897" s="572">
        <v>2322.6999999999998</v>
      </c>
      <c r="J897" s="674">
        <v>1221.2</v>
      </c>
      <c r="K897" s="674">
        <v>1101.5</v>
      </c>
      <c r="L897" s="680"/>
      <c r="M897" s="680"/>
      <c r="N897" s="576"/>
      <c r="O897" s="681"/>
      <c r="P897" s="576"/>
    </row>
    <row r="898" spans="1:16" s="67" customFormat="1" ht="20.25" customHeight="1" x14ac:dyDescent="0.25">
      <c r="A898" s="536"/>
      <c r="B898" s="536"/>
      <c r="C898" s="723"/>
      <c r="D898" s="12" t="s">
        <v>1666</v>
      </c>
      <c r="E898" s="587">
        <v>100</v>
      </c>
      <c r="F898" s="602" t="s">
        <v>1677</v>
      </c>
      <c r="G898" s="634">
        <v>5.6844547563805099</v>
      </c>
      <c r="H898" s="634">
        <v>6.9620513664800793E-2</v>
      </c>
      <c r="I898" s="572">
        <v>4513.1000000000004</v>
      </c>
      <c r="J898" s="674">
        <v>2334.6999999999998</v>
      </c>
      <c r="K898" s="674">
        <v>2178.4</v>
      </c>
      <c r="L898" s="680"/>
      <c r="M898" s="680"/>
      <c r="N898" s="576"/>
      <c r="O898" s="681"/>
      <c r="P898" s="576"/>
    </row>
    <row r="899" spans="1:16" s="67" customFormat="1" ht="20.25" customHeight="1" x14ac:dyDescent="0.25">
      <c r="A899" s="536"/>
      <c r="B899" s="536"/>
      <c r="C899" s="723"/>
      <c r="D899" s="12" t="s">
        <v>1667</v>
      </c>
      <c r="E899" s="568">
        <v>100</v>
      </c>
      <c r="F899" s="602" t="s">
        <v>1678</v>
      </c>
      <c r="G899" s="579" t="s">
        <v>40</v>
      </c>
      <c r="H899" s="579" t="s">
        <v>40</v>
      </c>
      <c r="I899" s="572">
        <v>38326.1</v>
      </c>
      <c r="J899" s="674">
        <v>30984</v>
      </c>
      <c r="K899" s="674">
        <v>7342.1</v>
      </c>
      <c r="L899" s="680"/>
      <c r="M899" s="680"/>
      <c r="N899" s="576"/>
      <c r="O899" s="681"/>
      <c r="P899" s="576"/>
    </row>
    <row r="900" spans="1:16" s="67" customFormat="1" ht="20.25" customHeight="1" x14ac:dyDescent="0.25">
      <c r="A900" s="536"/>
      <c r="B900" s="536"/>
      <c r="C900" s="723"/>
      <c r="D900" s="12" t="s">
        <v>1668</v>
      </c>
      <c r="E900" s="568">
        <v>100</v>
      </c>
      <c r="F900" s="602" t="s">
        <v>1678</v>
      </c>
      <c r="G900" s="579" t="s">
        <v>40</v>
      </c>
      <c r="H900" s="579" t="s">
        <v>40</v>
      </c>
      <c r="I900" s="572">
        <v>20553.899999999998</v>
      </c>
      <c r="J900" s="674">
        <v>17034.599999999999</v>
      </c>
      <c r="K900" s="674">
        <v>3519.3</v>
      </c>
      <c r="L900" s="680"/>
      <c r="M900" s="680"/>
      <c r="N900" s="576"/>
      <c r="O900" s="681"/>
      <c r="P900" s="576"/>
    </row>
    <row r="901" spans="1:16" s="67" customFormat="1" ht="20.25" customHeight="1" x14ac:dyDescent="0.25">
      <c r="A901" s="536"/>
      <c r="B901" s="536"/>
      <c r="C901" s="723"/>
      <c r="D901" s="12" t="s">
        <v>1669</v>
      </c>
      <c r="E901" s="568">
        <v>100</v>
      </c>
      <c r="F901" s="602" t="s">
        <v>1678</v>
      </c>
      <c r="G901" s="579" t="s">
        <v>40</v>
      </c>
      <c r="H901" s="579" t="s">
        <v>40</v>
      </c>
      <c r="I901" s="572">
        <v>30997</v>
      </c>
      <c r="J901" s="674">
        <v>24360.400000000001</v>
      </c>
      <c r="K901" s="674">
        <v>6636.6</v>
      </c>
      <c r="L901" s="680"/>
      <c r="M901" s="680"/>
      <c r="N901" s="576"/>
      <c r="O901" s="681"/>
      <c r="P901" s="576"/>
    </row>
    <row r="902" spans="1:16" s="67" customFormat="1" ht="20.25" customHeight="1" x14ac:dyDescent="0.25">
      <c r="A902" s="536"/>
      <c r="B902" s="536"/>
      <c r="C902" s="723"/>
      <c r="D902" s="12" t="s">
        <v>1670</v>
      </c>
      <c r="E902" s="568">
        <v>100</v>
      </c>
      <c r="F902" s="602" t="s">
        <v>1678</v>
      </c>
      <c r="G902" s="579" t="s">
        <v>40</v>
      </c>
      <c r="H902" s="579" t="s">
        <v>40</v>
      </c>
      <c r="I902" s="572">
        <v>18207</v>
      </c>
      <c r="J902" s="674">
        <v>15571.4</v>
      </c>
      <c r="K902" s="674">
        <v>2635.6</v>
      </c>
      <c r="L902" s="680"/>
      <c r="M902" s="680"/>
      <c r="N902" s="576"/>
      <c r="O902" s="681"/>
      <c r="P902" s="576"/>
    </row>
    <row r="903" spans="1:16" s="67" customFormat="1" ht="20.25" customHeight="1" x14ac:dyDescent="0.25">
      <c r="A903" s="536"/>
      <c r="B903" s="536"/>
      <c r="C903" s="723"/>
      <c r="D903" s="12" t="s">
        <v>1671</v>
      </c>
      <c r="E903" s="568">
        <v>100</v>
      </c>
      <c r="F903" s="567" t="s">
        <v>1678</v>
      </c>
      <c r="G903" s="579" t="s">
        <v>40</v>
      </c>
      <c r="H903" s="579" t="s">
        <v>40</v>
      </c>
      <c r="I903" s="572">
        <v>33707.300000000003</v>
      </c>
      <c r="J903" s="674">
        <v>28524</v>
      </c>
      <c r="K903" s="674">
        <v>5183.3</v>
      </c>
      <c r="L903" s="680"/>
      <c r="M903" s="680"/>
      <c r="N903" s="576"/>
      <c r="O903" s="681"/>
      <c r="P903" s="576"/>
    </row>
    <row r="904" spans="1:16" s="67" customFormat="1" ht="20.25" customHeight="1" x14ac:dyDescent="0.25">
      <c r="A904" s="536"/>
      <c r="B904" s="536"/>
      <c r="C904" s="723"/>
      <c r="D904" s="12" t="s">
        <v>1672</v>
      </c>
      <c r="E904" s="568">
        <v>100</v>
      </c>
      <c r="F904" s="567" t="s">
        <v>1679</v>
      </c>
      <c r="G904" s="579" t="s">
        <v>40</v>
      </c>
      <c r="H904" s="579" t="s">
        <v>40</v>
      </c>
      <c r="I904" s="572">
        <v>5032.6000000000004</v>
      </c>
      <c r="J904" s="674">
        <v>109.1</v>
      </c>
      <c r="K904" s="674">
        <v>4923.5</v>
      </c>
      <c r="L904" s="680"/>
      <c r="M904" s="680"/>
      <c r="N904" s="576"/>
      <c r="O904" s="681"/>
      <c r="P904" s="576"/>
    </row>
    <row r="905" spans="1:16" s="67" customFormat="1" ht="20.25" customHeight="1" x14ac:dyDescent="0.25">
      <c r="A905" s="536"/>
      <c r="B905" s="536"/>
      <c r="C905" s="723"/>
      <c r="D905" s="12" t="s">
        <v>1673</v>
      </c>
      <c r="E905" s="568">
        <v>100</v>
      </c>
      <c r="F905" s="567" t="s">
        <v>1679</v>
      </c>
      <c r="G905" s="579" t="s">
        <v>40</v>
      </c>
      <c r="H905" s="579" t="s">
        <v>40</v>
      </c>
      <c r="I905" s="572">
        <v>3210.3</v>
      </c>
      <c r="J905" s="674">
        <v>367.3</v>
      </c>
      <c r="K905" s="674">
        <v>2843</v>
      </c>
      <c r="L905" s="680"/>
      <c r="M905" s="680"/>
      <c r="N905" s="576"/>
      <c r="O905" s="681"/>
      <c r="P905" s="576"/>
    </row>
    <row r="906" spans="1:16" s="67" customFormat="1" ht="58.5" customHeight="1" x14ac:dyDescent="0.25">
      <c r="A906" s="536"/>
      <c r="B906" s="536"/>
      <c r="C906" s="723"/>
      <c r="D906" s="666" t="s">
        <v>1674</v>
      </c>
      <c r="E906" s="568">
        <v>100</v>
      </c>
      <c r="F906" s="567" t="s">
        <v>92</v>
      </c>
      <c r="G906" s="579" t="s">
        <v>40</v>
      </c>
      <c r="H906" s="579" t="s">
        <v>40</v>
      </c>
      <c r="I906" s="572">
        <v>2443.6999999999998</v>
      </c>
      <c r="J906" s="674">
        <v>0</v>
      </c>
      <c r="K906" s="674">
        <v>2443.6999999999998</v>
      </c>
      <c r="L906" s="680">
        <v>2443.6999999999998</v>
      </c>
      <c r="M906" s="680"/>
      <c r="N906" s="576"/>
      <c r="O906" s="681"/>
      <c r="P906" s="576"/>
    </row>
    <row r="907" spans="1:16" s="67" customFormat="1" ht="32.25" customHeight="1" x14ac:dyDescent="0.25">
      <c r="A907" s="536"/>
      <c r="B907" s="536"/>
      <c r="C907" s="723"/>
      <c r="D907" s="666" t="s">
        <v>1675</v>
      </c>
      <c r="E907" s="568">
        <v>100</v>
      </c>
      <c r="F907" s="567" t="s">
        <v>92</v>
      </c>
      <c r="G907" s="579" t="s">
        <v>40</v>
      </c>
      <c r="H907" s="579" t="s">
        <v>40</v>
      </c>
      <c r="I907" s="572">
        <v>38254.100000000006</v>
      </c>
      <c r="J907" s="674">
        <v>2710.3</v>
      </c>
      <c r="K907" s="674">
        <v>35543.800000000003</v>
      </c>
      <c r="L907" s="680">
        <v>35543.800000000003</v>
      </c>
      <c r="M907" s="680"/>
      <c r="N907" s="576"/>
      <c r="O907" s="681"/>
      <c r="P907" s="576"/>
    </row>
    <row r="908" spans="1:16" s="67" customFormat="1" ht="29.25" customHeight="1" x14ac:dyDescent="0.25">
      <c r="A908" s="536"/>
      <c r="B908" s="536"/>
      <c r="C908" s="723"/>
      <c r="D908" s="666" t="s">
        <v>1676</v>
      </c>
      <c r="E908" s="568">
        <v>100</v>
      </c>
      <c r="F908" s="567" t="s">
        <v>92</v>
      </c>
      <c r="G908" s="579" t="s">
        <v>40</v>
      </c>
      <c r="H908" s="579" t="s">
        <v>40</v>
      </c>
      <c r="I908" s="572">
        <v>13992.4</v>
      </c>
      <c r="J908" s="674">
        <v>3021.4</v>
      </c>
      <c r="K908" s="674">
        <v>10971</v>
      </c>
      <c r="L908" s="680">
        <v>10971</v>
      </c>
      <c r="M908" s="680"/>
      <c r="N908" s="576"/>
      <c r="O908" s="681"/>
      <c r="P908" s="576"/>
    </row>
    <row r="909" spans="1:16" s="67" customFormat="1" ht="29.25" customHeight="1" x14ac:dyDescent="0.25">
      <c r="A909" s="536"/>
      <c r="B909" s="536"/>
      <c r="C909" s="723"/>
      <c r="D909" s="666" t="s">
        <v>690</v>
      </c>
      <c r="E909" s="568">
        <v>100</v>
      </c>
      <c r="F909" s="602" t="s">
        <v>454</v>
      </c>
      <c r="G909" s="579" t="s">
        <v>40</v>
      </c>
      <c r="H909" s="579" t="s">
        <v>40</v>
      </c>
      <c r="I909" s="572">
        <v>3022.7000000000003</v>
      </c>
      <c r="J909" s="674">
        <v>284.89999999999998</v>
      </c>
      <c r="K909" s="674">
        <v>2737.8</v>
      </c>
      <c r="L909" s="680">
        <v>2737.8</v>
      </c>
      <c r="M909" s="680"/>
      <c r="N909" s="576"/>
      <c r="O909" s="681"/>
      <c r="P909" s="576"/>
    </row>
    <row r="910" spans="1:16" s="67" customFormat="1" ht="21" customHeight="1" x14ac:dyDescent="0.25">
      <c r="A910" s="536"/>
      <c r="B910" s="536"/>
      <c r="C910" s="723" t="s">
        <v>82</v>
      </c>
      <c r="D910" s="645" t="s">
        <v>360</v>
      </c>
      <c r="E910" s="568">
        <v>100</v>
      </c>
      <c r="F910" s="602" t="s">
        <v>62</v>
      </c>
      <c r="G910" s="579" t="s">
        <v>40</v>
      </c>
      <c r="H910" s="579" t="s">
        <v>40</v>
      </c>
      <c r="I910" s="572">
        <v>39249.800000000003</v>
      </c>
      <c r="J910" s="579">
        <v>33027.800000000003</v>
      </c>
      <c r="K910" s="579">
        <v>6222</v>
      </c>
      <c r="L910" s="680"/>
      <c r="M910" s="680"/>
      <c r="N910" s="576"/>
      <c r="O910" s="681"/>
      <c r="P910" s="576"/>
    </row>
    <row r="911" spans="1:16" s="67" customFormat="1" ht="28.5" customHeight="1" x14ac:dyDescent="0.25">
      <c r="A911" s="536"/>
      <c r="B911" s="536"/>
      <c r="C911" s="723"/>
      <c r="D911" s="645" t="s">
        <v>361</v>
      </c>
      <c r="E911" s="568">
        <v>100</v>
      </c>
      <c r="F911" s="602" t="s">
        <v>62</v>
      </c>
      <c r="G911" s="579" t="s">
        <v>40</v>
      </c>
      <c r="H911" s="579" t="s">
        <v>40</v>
      </c>
      <c r="I911" s="572">
        <v>8606.6</v>
      </c>
      <c r="J911" s="579">
        <v>7834.9</v>
      </c>
      <c r="K911" s="579">
        <v>771.7</v>
      </c>
      <c r="L911" s="680"/>
      <c r="M911" s="680"/>
      <c r="N911" s="576"/>
      <c r="O911" s="681"/>
      <c r="P911" s="576"/>
    </row>
    <row r="912" spans="1:16" s="67" customFormat="1" ht="29.25" customHeight="1" x14ac:dyDescent="0.25">
      <c r="A912" s="536"/>
      <c r="B912" s="536"/>
      <c r="C912" s="723"/>
      <c r="D912" s="645" t="s">
        <v>362</v>
      </c>
      <c r="E912" s="568">
        <v>100</v>
      </c>
      <c r="F912" s="602" t="s">
        <v>62</v>
      </c>
      <c r="G912" s="579" t="s">
        <v>40</v>
      </c>
      <c r="H912" s="579" t="s">
        <v>40</v>
      </c>
      <c r="I912" s="572">
        <v>17483.600000000002</v>
      </c>
      <c r="J912" s="579">
        <v>15122.7</v>
      </c>
      <c r="K912" s="579">
        <v>2360.9</v>
      </c>
      <c r="L912" s="680"/>
      <c r="M912" s="680"/>
      <c r="N912" s="576"/>
      <c r="O912" s="681"/>
      <c r="P912" s="576"/>
    </row>
    <row r="913" spans="1:16" s="67" customFormat="1" ht="28.5" customHeight="1" x14ac:dyDescent="0.25">
      <c r="A913" s="536"/>
      <c r="B913" s="536"/>
      <c r="C913" s="723"/>
      <c r="D913" s="645" t="s">
        <v>363</v>
      </c>
      <c r="E913" s="568">
        <v>100</v>
      </c>
      <c r="F913" s="602" t="s">
        <v>62</v>
      </c>
      <c r="G913" s="579" t="s">
        <v>40</v>
      </c>
      <c r="H913" s="579" t="s">
        <v>40</v>
      </c>
      <c r="I913" s="572">
        <v>17693.5</v>
      </c>
      <c r="J913" s="579">
        <v>15940.1</v>
      </c>
      <c r="K913" s="579">
        <v>1753.4</v>
      </c>
      <c r="L913" s="680"/>
      <c r="M913" s="680"/>
      <c r="N913" s="576"/>
      <c r="O913" s="681"/>
      <c r="P913" s="576"/>
    </row>
    <row r="914" spans="1:16" s="67" customFormat="1" ht="16.5" customHeight="1" x14ac:dyDescent="0.25">
      <c r="A914" s="536"/>
      <c r="B914" s="536"/>
      <c r="C914" s="723"/>
      <c r="D914" s="645" t="s">
        <v>359</v>
      </c>
      <c r="E914" s="568">
        <v>100</v>
      </c>
      <c r="F914" s="602" t="s">
        <v>62</v>
      </c>
      <c r="G914" s="579" t="s">
        <v>40</v>
      </c>
      <c r="H914" s="579" t="s">
        <v>40</v>
      </c>
      <c r="I914" s="572">
        <v>11304.9</v>
      </c>
      <c r="J914" s="579">
        <v>9753.6</v>
      </c>
      <c r="K914" s="579">
        <v>1551.3</v>
      </c>
      <c r="L914" s="680"/>
      <c r="M914" s="680"/>
      <c r="N914" s="576"/>
      <c r="O914" s="681"/>
      <c r="P914" s="576"/>
    </row>
    <row r="915" spans="1:16" s="67" customFormat="1" ht="15.75" customHeight="1" x14ac:dyDescent="0.25">
      <c r="A915" s="536"/>
      <c r="B915" s="536"/>
      <c r="C915" s="723"/>
      <c r="D915" s="645" t="s">
        <v>358</v>
      </c>
      <c r="E915" s="568">
        <v>100</v>
      </c>
      <c r="F915" s="567" t="s">
        <v>83</v>
      </c>
      <c r="G915" s="579" t="s">
        <v>40</v>
      </c>
      <c r="H915" s="579" t="s">
        <v>40</v>
      </c>
      <c r="I915" s="572">
        <v>0</v>
      </c>
      <c r="J915" s="673">
        <v>0</v>
      </c>
      <c r="K915" s="673">
        <v>0</v>
      </c>
      <c r="L915" s="680"/>
      <c r="M915" s="680"/>
      <c r="N915" s="576"/>
      <c r="O915" s="681"/>
      <c r="P915" s="576"/>
    </row>
    <row r="916" spans="1:16" s="67" customFormat="1" ht="21" customHeight="1" x14ac:dyDescent="0.25">
      <c r="A916" s="536"/>
      <c r="B916" s="536"/>
      <c r="C916" s="723"/>
      <c r="D916" s="645" t="s">
        <v>357</v>
      </c>
      <c r="E916" s="568">
        <v>100</v>
      </c>
      <c r="F916" s="567" t="s">
        <v>83</v>
      </c>
      <c r="G916" s="579" t="s">
        <v>40</v>
      </c>
      <c r="H916" s="579" t="s">
        <v>40</v>
      </c>
      <c r="I916" s="572">
        <v>1745</v>
      </c>
      <c r="J916" s="579">
        <v>1095.4000000000001</v>
      </c>
      <c r="K916" s="579">
        <v>649.6</v>
      </c>
      <c r="L916" s="680"/>
      <c r="M916" s="680"/>
      <c r="N916" s="576"/>
      <c r="O916" s="681"/>
      <c r="P916" s="576"/>
    </row>
    <row r="917" spans="1:16" s="67" customFormat="1" ht="16.5" customHeight="1" x14ac:dyDescent="0.25">
      <c r="A917" s="536"/>
      <c r="B917" s="536"/>
      <c r="C917" s="723"/>
      <c r="D917" s="645" t="s">
        <v>356</v>
      </c>
      <c r="E917" s="568">
        <v>100</v>
      </c>
      <c r="F917" s="567" t="s">
        <v>83</v>
      </c>
      <c r="G917" s="579" t="s">
        <v>40</v>
      </c>
      <c r="H917" s="579" t="s">
        <v>40</v>
      </c>
      <c r="I917" s="572">
        <v>0</v>
      </c>
      <c r="J917" s="673">
        <v>0</v>
      </c>
      <c r="K917" s="673">
        <v>0</v>
      </c>
      <c r="L917" s="680"/>
      <c r="M917" s="680"/>
      <c r="N917" s="576"/>
      <c r="O917" s="681"/>
      <c r="P917" s="576"/>
    </row>
    <row r="918" spans="1:16" s="67" customFormat="1" ht="18.75" customHeight="1" x14ac:dyDescent="0.25">
      <c r="A918" s="536"/>
      <c r="B918" s="536"/>
      <c r="C918" s="723"/>
      <c r="D918" s="645" t="s">
        <v>355</v>
      </c>
      <c r="E918" s="568">
        <v>100</v>
      </c>
      <c r="F918" s="567" t="s">
        <v>83</v>
      </c>
      <c r="G918" s="579" t="s">
        <v>40</v>
      </c>
      <c r="H918" s="579" t="s">
        <v>40</v>
      </c>
      <c r="I918" s="572">
        <v>0</v>
      </c>
      <c r="J918" s="673">
        <v>0</v>
      </c>
      <c r="K918" s="673">
        <v>0</v>
      </c>
      <c r="L918" s="680"/>
      <c r="M918" s="680"/>
      <c r="N918" s="576"/>
      <c r="O918" s="681"/>
      <c r="P918" s="576"/>
    </row>
    <row r="919" spans="1:16" s="67" customFormat="1" ht="17.25" customHeight="1" x14ac:dyDescent="0.25">
      <c r="A919" s="536"/>
      <c r="B919" s="536"/>
      <c r="C919" s="723"/>
      <c r="D919" s="645" t="s">
        <v>354</v>
      </c>
      <c r="E919" s="568">
        <v>100</v>
      </c>
      <c r="F919" s="567" t="s">
        <v>83</v>
      </c>
      <c r="G919" s="579" t="s">
        <v>40</v>
      </c>
      <c r="H919" s="579" t="s">
        <v>40</v>
      </c>
      <c r="I919" s="572">
        <v>2025.1999999999998</v>
      </c>
      <c r="J919" s="579">
        <v>1154.3</v>
      </c>
      <c r="K919" s="579">
        <v>870.9</v>
      </c>
      <c r="L919" s="680"/>
      <c r="M919" s="680"/>
      <c r="N919" s="576"/>
      <c r="O919" s="681"/>
      <c r="P919" s="576"/>
    </row>
    <row r="920" spans="1:16" s="67" customFormat="1" ht="19.5" customHeight="1" x14ac:dyDescent="0.25">
      <c r="A920" s="536"/>
      <c r="B920" s="536"/>
      <c r="C920" s="723"/>
      <c r="D920" s="645" t="s">
        <v>1743</v>
      </c>
      <c r="E920" s="568">
        <v>100</v>
      </c>
      <c r="F920" s="567" t="s">
        <v>83</v>
      </c>
      <c r="G920" s="579" t="s">
        <v>40</v>
      </c>
      <c r="H920" s="579" t="s">
        <v>40</v>
      </c>
      <c r="I920" s="572">
        <v>13152</v>
      </c>
      <c r="J920" s="579">
        <v>9455.2999999999993</v>
      </c>
      <c r="K920" s="579">
        <v>3696.7</v>
      </c>
      <c r="L920" s="680"/>
      <c r="M920" s="680"/>
      <c r="N920" s="576"/>
      <c r="O920" s="681"/>
      <c r="P920" s="576"/>
    </row>
    <row r="921" spans="1:16" ht="18" customHeight="1" x14ac:dyDescent="0.25">
      <c r="C921" s="723"/>
      <c r="D921" s="645" t="s">
        <v>1742</v>
      </c>
      <c r="E921" s="568">
        <v>100</v>
      </c>
      <c r="F921" s="567" t="s">
        <v>83</v>
      </c>
      <c r="G921" s="579" t="s">
        <v>40</v>
      </c>
      <c r="H921" s="579" t="s">
        <v>40</v>
      </c>
      <c r="I921" s="572">
        <v>11297.7</v>
      </c>
      <c r="J921" s="579">
        <v>6544.5</v>
      </c>
      <c r="K921" s="579">
        <v>4753.2</v>
      </c>
      <c r="L921" s="689"/>
      <c r="M921" s="690"/>
      <c r="N921" s="691"/>
      <c r="O921" s="691"/>
      <c r="P921" s="576"/>
    </row>
    <row r="922" spans="1:16" s="342" customFormat="1" ht="47.25" customHeight="1" x14ac:dyDescent="0.25">
      <c r="A922" s="536"/>
      <c r="B922" s="536"/>
      <c r="C922" s="723"/>
      <c r="D922" s="645" t="s">
        <v>1415</v>
      </c>
      <c r="E922" s="568">
        <v>100</v>
      </c>
      <c r="F922" s="567" t="s">
        <v>1418</v>
      </c>
      <c r="G922" s="579" t="s">
        <v>40</v>
      </c>
      <c r="H922" s="579" t="s">
        <v>40</v>
      </c>
      <c r="I922" s="572">
        <v>17814.100000000002</v>
      </c>
      <c r="J922" s="674">
        <v>3040.9</v>
      </c>
      <c r="K922" s="674">
        <v>14773.2</v>
      </c>
      <c r="L922" s="692"/>
      <c r="M922" s="692"/>
      <c r="N922" s="693"/>
      <c r="O922" s="693"/>
      <c r="P922" s="576"/>
    </row>
    <row r="923" spans="1:16" s="342" customFormat="1" ht="45.75" customHeight="1" x14ac:dyDescent="0.25">
      <c r="A923" s="536"/>
      <c r="B923" s="536"/>
      <c r="C923" s="723"/>
      <c r="D923" s="645" t="s">
        <v>1416</v>
      </c>
      <c r="E923" s="568">
        <v>100</v>
      </c>
      <c r="F923" s="567" t="s">
        <v>1418</v>
      </c>
      <c r="G923" s="579" t="s">
        <v>40</v>
      </c>
      <c r="H923" s="579" t="s">
        <v>40</v>
      </c>
      <c r="I923" s="572">
        <v>7155.9</v>
      </c>
      <c r="J923" s="674">
        <v>1896.5</v>
      </c>
      <c r="K923" s="674">
        <v>5259.4</v>
      </c>
      <c r="L923" s="692"/>
      <c r="M923" s="692"/>
      <c r="N923" s="693"/>
      <c r="O923" s="693"/>
      <c r="P923" s="576"/>
    </row>
    <row r="924" spans="1:16" s="342" customFormat="1" ht="62.25" customHeight="1" x14ac:dyDescent="0.25">
      <c r="A924" s="536"/>
      <c r="B924" s="536"/>
      <c r="C924" s="723"/>
      <c r="D924" s="645" t="s">
        <v>1417</v>
      </c>
      <c r="E924" s="568">
        <v>100</v>
      </c>
      <c r="F924" s="567" t="s">
        <v>1418</v>
      </c>
      <c r="G924" s="579" t="s">
        <v>40</v>
      </c>
      <c r="H924" s="579" t="s">
        <v>40</v>
      </c>
      <c r="I924" s="572">
        <v>3705.3</v>
      </c>
      <c r="J924" s="674">
        <v>409.8</v>
      </c>
      <c r="K924" s="674">
        <v>3295.5</v>
      </c>
      <c r="L924" s="692"/>
      <c r="M924" s="692"/>
      <c r="N924" s="693"/>
      <c r="O924" s="693"/>
      <c r="P924" s="576"/>
    </row>
    <row r="925" spans="1:16" s="67" customFormat="1" ht="14.25" customHeight="1" x14ac:dyDescent="0.25">
      <c r="A925" s="536"/>
      <c r="B925" s="536"/>
      <c r="C925" s="723" t="s">
        <v>84</v>
      </c>
      <c r="D925" s="645" t="s">
        <v>119</v>
      </c>
      <c r="E925" s="568">
        <v>100</v>
      </c>
      <c r="F925" s="567" t="s">
        <v>85</v>
      </c>
      <c r="G925" s="579" t="s">
        <v>40</v>
      </c>
      <c r="H925" s="579" t="s">
        <v>40</v>
      </c>
      <c r="I925" s="572">
        <v>297</v>
      </c>
      <c r="J925" s="673">
        <v>0</v>
      </c>
      <c r="K925" s="673">
        <v>297</v>
      </c>
      <c r="L925" s="692"/>
      <c r="M925" s="692"/>
      <c r="N925" s="693"/>
      <c r="O925" s="693"/>
      <c r="P925" s="576"/>
    </row>
    <row r="926" spans="1:16" s="67" customFormat="1" ht="15.75" customHeight="1" x14ac:dyDescent="0.25">
      <c r="A926" s="536"/>
      <c r="B926" s="536"/>
      <c r="C926" s="723"/>
      <c r="D926" s="645" t="s">
        <v>86</v>
      </c>
      <c r="E926" s="568">
        <v>100</v>
      </c>
      <c r="F926" s="567" t="s">
        <v>83</v>
      </c>
      <c r="G926" s="658">
        <v>28</v>
      </c>
      <c r="H926" s="627">
        <v>55.8</v>
      </c>
      <c r="I926" s="572">
        <v>5965.2000000000007</v>
      </c>
      <c r="J926" s="673">
        <v>3487.9</v>
      </c>
      <c r="K926" s="673">
        <v>2477.3000000000002</v>
      </c>
      <c r="L926" s="692"/>
      <c r="M926" s="692"/>
      <c r="N926" s="693"/>
      <c r="O926" s="693"/>
      <c r="P926" s="576"/>
    </row>
    <row r="927" spans="1:16" s="67" customFormat="1" ht="15" customHeight="1" x14ac:dyDescent="0.25">
      <c r="A927" s="536"/>
      <c r="B927" s="536"/>
      <c r="C927" s="723"/>
      <c r="D927" s="645" t="s">
        <v>88</v>
      </c>
      <c r="E927" s="568">
        <v>100</v>
      </c>
      <c r="F927" s="567" t="s">
        <v>83</v>
      </c>
      <c r="G927" s="658">
        <v>4.0999999999999996</v>
      </c>
      <c r="H927" s="627">
        <v>12.8</v>
      </c>
      <c r="I927" s="572">
        <v>2747.7</v>
      </c>
      <c r="J927" s="673">
        <v>884.1</v>
      </c>
      <c r="K927" s="673">
        <v>1863.6</v>
      </c>
      <c r="L927" s="692"/>
      <c r="M927" s="692"/>
      <c r="N927" s="693"/>
      <c r="O927" s="693"/>
      <c r="P927" s="576"/>
    </row>
    <row r="928" spans="1:16" s="67" customFormat="1" ht="15" customHeight="1" x14ac:dyDescent="0.25">
      <c r="A928" s="536"/>
      <c r="B928" s="536"/>
      <c r="C928" s="723"/>
      <c r="D928" s="645" t="s">
        <v>89</v>
      </c>
      <c r="E928" s="568">
        <v>100</v>
      </c>
      <c r="F928" s="567" t="s">
        <v>83</v>
      </c>
      <c r="G928" s="658">
        <v>10.8</v>
      </c>
      <c r="H928" s="627">
        <v>18.600000000000001</v>
      </c>
      <c r="I928" s="572">
        <v>3778.2</v>
      </c>
      <c r="J928" s="673">
        <v>1749.6</v>
      </c>
      <c r="K928" s="673">
        <v>2028.6</v>
      </c>
      <c r="L928" s="692"/>
      <c r="M928" s="692"/>
      <c r="N928" s="693"/>
      <c r="O928" s="693"/>
      <c r="P928" s="576"/>
    </row>
    <row r="929" spans="1:16" s="67" customFormat="1" ht="15" customHeight="1" x14ac:dyDescent="0.25">
      <c r="A929" s="536"/>
      <c r="B929" s="536"/>
      <c r="C929" s="723"/>
      <c r="D929" s="645" t="s">
        <v>90</v>
      </c>
      <c r="E929" s="568">
        <v>100</v>
      </c>
      <c r="F929" s="567" t="s">
        <v>83</v>
      </c>
      <c r="G929" s="658">
        <v>5.4</v>
      </c>
      <c r="H929" s="627">
        <v>12.9</v>
      </c>
      <c r="I929" s="572">
        <v>2166.9</v>
      </c>
      <c r="J929" s="673">
        <v>1000.5</v>
      </c>
      <c r="K929" s="673">
        <v>1166.4000000000001</v>
      </c>
      <c r="L929" s="692"/>
      <c r="M929" s="692"/>
      <c r="N929" s="693"/>
      <c r="O929" s="693"/>
      <c r="P929" s="576"/>
    </row>
    <row r="930" spans="1:16" s="67" customFormat="1" ht="30" customHeight="1" x14ac:dyDescent="0.25">
      <c r="A930" s="536"/>
      <c r="B930" s="536"/>
      <c r="C930" s="723"/>
      <c r="D930" s="645" t="s">
        <v>118</v>
      </c>
      <c r="E930" s="568">
        <v>100</v>
      </c>
      <c r="F930" s="567" t="s">
        <v>306</v>
      </c>
      <c r="G930" s="658">
        <v>88.5</v>
      </c>
      <c r="H930" s="627">
        <v>0</v>
      </c>
      <c r="I930" s="572">
        <v>2852.5</v>
      </c>
      <c r="J930" s="673">
        <v>72</v>
      </c>
      <c r="K930" s="673">
        <v>2780.5</v>
      </c>
      <c r="L930" s="692"/>
      <c r="M930" s="692"/>
      <c r="N930" s="693"/>
      <c r="O930" s="693"/>
      <c r="P930" s="576"/>
    </row>
    <row r="931" spans="1:16" s="67" customFormat="1" ht="29.25" customHeight="1" x14ac:dyDescent="0.25">
      <c r="A931" s="536"/>
      <c r="B931" s="536"/>
      <c r="C931" s="723"/>
      <c r="D931" s="645" t="s">
        <v>117</v>
      </c>
      <c r="E931" s="568">
        <v>100</v>
      </c>
      <c r="F931" s="567" t="s">
        <v>306</v>
      </c>
      <c r="G931" s="658">
        <v>26.1</v>
      </c>
      <c r="H931" s="627">
        <v>0</v>
      </c>
      <c r="I931" s="572">
        <v>3381.6</v>
      </c>
      <c r="J931" s="673">
        <v>2855.1</v>
      </c>
      <c r="K931" s="673">
        <v>526.5</v>
      </c>
      <c r="L931" s="692"/>
      <c r="M931" s="692"/>
      <c r="N931" s="693"/>
      <c r="O931" s="693"/>
      <c r="P931" s="576"/>
    </row>
    <row r="932" spans="1:16" s="67" customFormat="1" ht="29.25" customHeight="1" x14ac:dyDescent="0.25">
      <c r="A932" s="536"/>
      <c r="B932" s="536"/>
      <c r="C932" s="723"/>
      <c r="D932" s="645" t="s">
        <v>188</v>
      </c>
      <c r="E932" s="568">
        <v>100</v>
      </c>
      <c r="F932" s="567" t="s">
        <v>306</v>
      </c>
      <c r="G932" s="658">
        <v>10.5</v>
      </c>
      <c r="H932" s="627">
        <v>5.9</v>
      </c>
      <c r="I932" s="572">
        <v>2864</v>
      </c>
      <c r="J932" s="673">
        <v>729</v>
      </c>
      <c r="K932" s="673">
        <v>2135</v>
      </c>
      <c r="L932" s="692"/>
      <c r="M932" s="692"/>
      <c r="N932" s="693"/>
      <c r="O932" s="693"/>
      <c r="P932" s="576"/>
    </row>
    <row r="933" spans="1:16" s="67" customFormat="1" ht="15.75" customHeight="1" x14ac:dyDescent="0.25">
      <c r="A933" s="536"/>
      <c r="B933" s="536"/>
      <c r="C933" s="723"/>
      <c r="D933" s="645" t="s">
        <v>115</v>
      </c>
      <c r="E933" s="568">
        <v>100</v>
      </c>
      <c r="F933" s="569" t="s">
        <v>62</v>
      </c>
      <c r="G933" s="658">
        <v>43.9</v>
      </c>
      <c r="H933" s="627">
        <v>45.8</v>
      </c>
      <c r="I933" s="572">
        <v>30459.600000000002</v>
      </c>
      <c r="J933" s="673">
        <v>25667.9</v>
      </c>
      <c r="K933" s="673">
        <v>4791.7</v>
      </c>
      <c r="L933" s="692"/>
      <c r="M933" s="692"/>
      <c r="N933" s="693"/>
      <c r="O933" s="693"/>
      <c r="P933" s="576"/>
    </row>
    <row r="934" spans="1:16" s="67" customFormat="1" ht="13.5" customHeight="1" x14ac:dyDescent="0.25">
      <c r="A934" s="536"/>
      <c r="B934" s="536"/>
      <c r="C934" s="723"/>
      <c r="D934" s="645" t="s">
        <v>114</v>
      </c>
      <c r="E934" s="568">
        <v>100</v>
      </c>
      <c r="F934" s="569" t="s">
        <v>62</v>
      </c>
      <c r="G934" s="658">
        <v>6.3</v>
      </c>
      <c r="H934" s="627">
        <v>5.0999999999999996</v>
      </c>
      <c r="I934" s="572">
        <v>11275.8</v>
      </c>
      <c r="J934" s="673">
        <v>9359.9</v>
      </c>
      <c r="K934" s="673">
        <v>1915.9</v>
      </c>
      <c r="L934" s="692"/>
      <c r="M934" s="692"/>
      <c r="N934" s="693"/>
      <c r="O934" s="693"/>
      <c r="P934" s="576"/>
    </row>
    <row r="935" spans="1:16" s="67" customFormat="1" ht="14.25" customHeight="1" x14ac:dyDescent="0.25">
      <c r="A935" s="536"/>
      <c r="B935" s="536"/>
      <c r="C935" s="723"/>
      <c r="D935" s="645" t="s">
        <v>113</v>
      </c>
      <c r="E935" s="568">
        <v>100</v>
      </c>
      <c r="F935" s="569" t="s">
        <v>62</v>
      </c>
      <c r="G935" s="658">
        <v>15</v>
      </c>
      <c r="H935" s="627">
        <v>18.399999999999999</v>
      </c>
      <c r="I935" s="572">
        <v>12372.599999999999</v>
      </c>
      <c r="J935" s="673">
        <v>10048.4</v>
      </c>
      <c r="K935" s="673">
        <v>2324.1999999999998</v>
      </c>
      <c r="L935" s="692"/>
      <c r="M935" s="692"/>
      <c r="N935" s="693"/>
      <c r="O935" s="693"/>
      <c r="P935" s="576"/>
    </row>
    <row r="936" spans="1:16" s="67" customFormat="1" ht="15.75" customHeight="1" x14ac:dyDescent="0.25">
      <c r="A936" s="536"/>
      <c r="B936" s="536"/>
      <c r="C936" s="723"/>
      <c r="D936" s="645" t="s">
        <v>112</v>
      </c>
      <c r="E936" s="568">
        <v>100</v>
      </c>
      <c r="F936" s="569" t="s">
        <v>62</v>
      </c>
      <c r="G936" s="658">
        <v>6.9</v>
      </c>
      <c r="H936" s="627">
        <v>24.7</v>
      </c>
      <c r="I936" s="572">
        <v>10614.300000000001</v>
      </c>
      <c r="J936" s="673">
        <v>9017.6</v>
      </c>
      <c r="K936" s="673">
        <v>1596.7</v>
      </c>
      <c r="L936" s="692"/>
      <c r="M936" s="692"/>
      <c r="N936" s="693"/>
      <c r="O936" s="693"/>
      <c r="P936" s="576"/>
    </row>
    <row r="937" spans="1:16" ht="30" customHeight="1" x14ac:dyDescent="0.25">
      <c r="C937" s="723"/>
      <c r="D937" s="645" t="s">
        <v>272</v>
      </c>
      <c r="E937" s="568">
        <v>100</v>
      </c>
      <c r="F937" s="567" t="s">
        <v>92</v>
      </c>
      <c r="G937" s="579" t="s">
        <v>40</v>
      </c>
      <c r="H937" s="579" t="s">
        <v>40</v>
      </c>
      <c r="I937" s="572">
        <v>21260</v>
      </c>
      <c r="J937" s="673">
        <v>5857</v>
      </c>
      <c r="K937" s="673">
        <v>15403</v>
      </c>
      <c r="L937" s="694"/>
      <c r="M937" s="694"/>
      <c r="N937" s="695"/>
      <c r="O937" s="695"/>
      <c r="P937" s="576"/>
    </row>
    <row r="938" spans="1:16" s="67" customFormat="1" ht="27" customHeight="1" x14ac:dyDescent="0.25">
      <c r="A938" s="536"/>
      <c r="B938" s="536"/>
      <c r="C938" s="723"/>
      <c r="D938" s="644" t="s">
        <v>273</v>
      </c>
      <c r="E938" s="568">
        <v>100</v>
      </c>
      <c r="F938" s="567" t="s">
        <v>92</v>
      </c>
      <c r="G938" s="579" t="s">
        <v>40</v>
      </c>
      <c r="H938" s="579" t="s">
        <v>40</v>
      </c>
      <c r="I938" s="572">
        <v>10198</v>
      </c>
      <c r="J938" s="673">
        <v>3036</v>
      </c>
      <c r="K938" s="673">
        <v>7162</v>
      </c>
      <c r="L938" s="694"/>
      <c r="M938" s="694"/>
      <c r="N938" s="695"/>
      <c r="O938" s="695"/>
      <c r="P938" s="576"/>
    </row>
    <row r="939" spans="1:16" s="67" customFormat="1" ht="15.75" customHeight="1" x14ac:dyDescent="0.25">
      <c r="A939" s="536"/>
      <c r="B939" s="536"/>
      <c r="C939" s="723" t="s">
        <v>148</v>
      </c>
      <c r="D939" s="12" t="s">
        <v>1746</v>
      </c>
      <c r="E939" s="568">
        <v>100</v>
      </c>
      <c r="F939" s="569" t="s">
        <v>62</v>
      </c>
      <c r="G939" s="634">
        <v>31.9</v>
      </c>
      <c r="H939" s="634">
        <v>32.799999999999997</v>
      </c>
      <c r="I939" s="572">
        <v>45700.9</v>
      </c>
      <c r="J939" s="579">
        <v>36712.5</v>
      </c>
      <c r="K939" s="579">
        <v>8988.4</v>
      </c>
      <c r="L939" s="694"/>
      <c r="M939" s="694"/>
      <c r="N939" s="695"/>
      <c r="O939" s="695"/>
      <c r="P939" s="576"/>
    </row>
    <row r="940" spans="1:16" s="67" customFormat="1" ht="19.5" customHeight="1" x14ac:dyDescent="0.25">
      <c r="A940" s="536"/>
      <c r="B940" s="536"/>
      <c r="C940" s="723"/>
      <c r="D940" s="12" t="s">
        <v>1747</v>
      </c>
      <c r="E940" s="568">
        <v>100</v>
      </c>
      <c r="F940" s="567" t="s">
        <v>62</v>
      </c>
      <c r="G940" s="634">
        <v>23.2</v>
      </c>
      <c r="H940" s="634">
        <v>22.8</v>
      </c>
      <c r="I940" s="572">
        <v>49228.3</v>
      </c>
      <c r="J940" s="579">
        <v>40464.800000000003</v>
      </c>
      <c r="K940" s="579">
        <v>8763.5</v>
      </c>
      <c r="L940" s="694"/>
      <c r="M940" s="694"/>
      <c r="N940" s="695"/>
      <c r="O940" s="695"/>
      <c r="P940" s="576"/>
    </row>
    <row r="941" spans="1:16" s="342" customFormat="1" ht="16.5" customHeight="1" x14ac:dyDescent="0.25">
      <c r="A941" s="536"/>
      <c r="B941" s="536"/>
      <c r="C941" s="723"/>
      <c r="D941" s="12" t="s">
        <v>1748</v>
      </c>
      <c r="E941" s="568">
        <v>100</v>
      </c>
      <c r="F941" s="567" t="s">
        <v>62</v>
      </c>
      <c r="G941" s="634">
        <v>12.9</v>
      </c>
      <c r="H941" s="634">
        <v>12.3</v>
      </c>
      <c r="I941" s="572">
        <v>19074.099999999999</v>
      </c>
      <c r="J941" s="579">
        <v>15941.3</v>
      </c>
      <c r="K941" s="579">
        <v>3132.8</v>
      </c>
      <c r="L941" s="694"/>
      <c r="M941" s="694"/>
      <c r="N941" s="695"/>
      <c r="O941" s="695"/>
      <c r="P941" s="576"/>
    </row>
    <row r="942" spans="1:16" s="67" customFormat="1" ht="16.5" customHeight="1" x14ac:dyDescent="0.25">
      <c r="A942" s="536"/>
      <c r="B942" s="536"/>
      <c r="C942" s="723"/>
      <c r="D942" s="12" t="s">
        <v>1749</v>
      </c>
      <c r="E942" s="568">
        <v>100</v>
      </c>
      <c r="F942" s="567" t="s">
        <v>62</v>
      </c>
      <c r="G942" s="634">
        <v>8.1999999999999993</v>
      </c>
      <c r="H942" s="634">
        <v>8.9</v>
      </c>
      <c r="I942" s="572">
        <v>28673.9</v>
      </c>
      <c r="J942" s="579">
        <v>23590.400000000001</v>
      </c>
      <c r="K942" s="579">
        <v>5083.5</v>
      </c>
      <c r="L942" s="694"/>
      <c r="M942" s="694"/>
      <c r="N942" s="695"/>
      <c r="O942" s="695"/>
      <c r="P942" s="576"/>
    </row>
    <row r="943" spans="1:16" s="67" customFormat="1" ht="15" customHeight="1" x14ac:dyDescent="0.25">
      <c r="A943" s="536"/>
      <c r="B943" s="536"/>
      <c r="C943" s="723"/>
      <c r="D943" s="12" t="s">
        <v>1750</v>
      </c>
      <c r="E943" s="568">
        <v>100</v>
      </c>
      <c r="F943" s="567" t="s">
        <v>62</v>
      </c>
      <c r="G943" s="634">
        <v>5.0999999999999996</v>
      </c>
      <c r="H943" s="634">
        <v>4.5999999999999996</v>
      </c>
      <c r="I943" s="572">
        <v>15497.400000000001</v>
      </c>
      <c r="J943" s="579">
        <v>13185.2</v>
      </c>
      <c r="K943" s="579">
        <v>2312.1999999999998</v>
      </c>
      <c r="L943" s="694"/>
      <c r="M943" s="694"/>
      <c r="N943" s="695"/>
      <c r="O943" s="695"/>
      <c r="P943" s="576"/>
    </row>
    <row r="944" spans="1:16" s="67" customFormat="1" ht="15.75" customHeight="1" x14ac:dyDescent="0.25">
      <c r="A944" s="536"/>
      <c r="B944" s="536"/>
      <c r="C944" s="723"/>
      <c r="D944" s="12" t="s">
        <v>1751</v>
      </c>
      <c r="E944" s="568">
        <v>100</v>
      </c>
      <c r="F944" s="567" t="s">
        <v>62</v>
      </c>
      <c r="G944" s="634">
        <v>2.2000000000000002</v>
      </c>
      <c r="H944" s="634">
        <v>2.6</v>
      </c>
      <c r="I944" s="572">
        <v>9268.4</v>
      </c>
      <c r="J944" s="579">
        <v>7397.8</v>
      </c>
      <c r="K944" s="579">
        <v>1870.6</v>
      </c>
      <c r="L944" s="694"/>
      <c r="M944" s="694"/>
      <c r="N944" s="695"/>
      <c r="O944" s="695"/>
      <c r="P944" s="576"/>
    </row>
    <row r="945" spans="1:16" s="67" customFormat="1" ht="14.25" customHeight="1" x14ac:dyDescent="0.25">
      <c r="A945" s="536"/>
      <c r="B945" s="536"/>
      <c r="C945" s="723"/>
      <c r="D945" s="12" t="s">
        <v>1752</v>
      </c>
      <c r="E945" s="568">
        <v>100</v>
      </c>
      <c r="F945" s="567" t="s">
        <v>83</v>
      </c>
      <c r="G945" s="634">
        <v>41.7</v>
      </c>
      <c r="H945" s="634">
        <v>39.299999999999997</v>
      </c>
      <c r="I945" s="572">
        <v>29150.1</v>
      </c>
      <c r="J945" s="579">
        <v>16208.6</v>
      </c>
      <c r="K945" s="579">
        <v>12941.5</v>
      </c>
      <c r="L945" s="694"/>
      <c r="M945" s="694"/>
      <c r="N945" s="695"/>
      <c r="O945" s="695"/>
      <c r="P945" s="576"/>
    </row>
    <row r="946" spans="1:16" s="67" customFormat="1" ht="15.75" customHeight="1" x14ac:dyDescent="0.25">
      <c r="A946" s="536"/>
      <c r="B946" s="536"/>
      <c r="C946" s="723"/>
      <c r="D946" s="12" t="s">
        <v>1753</v>
      </c>
      <c r="E946" s="568">
        <v>100</v>
      </c>
      <c r="F946" s="567" t="s">
        <v>83</v>
      </c>
      <c r="G946" s="634">
        <v>12.1</v>
      </c>
      <c r="H946" s="634">
        <v>11.8</v>
      </c>
      <c r="I946" s="572">
        <v>11233.5</v>
      </c>
      <c r="J946" s="579">
        <v>5491.2</v>
      </c>
      <c r="K946" s="579">
        <v>5742.3</v>
      </c>
      <c r="L946" s="694"/>
      <c r="M946" s="694"/>
      <c r="N946" s="695"/>
      <c r="O946" s="695"/>
      <c r="P946" s="576"/>
    </row>
    <row r="947" spans="1:16" s="67" customFormat="1" ht="15.75" customHeight="1" x14ac:dyDescent="0.25">
      <c r="A947" s="536"/>
      <c r="B947" s="536"/>
      <c r="C947" s="723"/>
      <c r="D947" s="12" t="s">
        <v>1754</v>
      </c>
      <c r="E947" s="568">
        <v>100</v>
      </c>
      <c r="F947" s="567" t="s">
        <v>83</v>
      </c>
      <c r="G947" s="634">
        <v>15.2</v>
      </c>
      <c r="H947" s="634">
        <v>14.5</v>
      </c>
      <c r="I947" s="572">
        <v>12262.8</v>
      </c>
      <c r="J947" s="579">
        <v>5638.9</v>
      </c>
      <c r="K947" s="579">
        <v>6623.9</v>
      </c>
      <c r="L947" s="694"/>
      <c r="M947" s="694"/>
      <c r="N947" s="695"/>
      <c r="O947" s="695"/>
      <c r="P947" s="576"/>
    </row>
    <row r="948" spans="1:16" s="67" customFormat="1" ht="16.5" customHeight="1" x14ac:dyDescent="0.25">
      <c r="A948" s="536"/>
      <c r="B948" s="536"/>
      <c r="C948" s="723"/>
      <c r="D948" s="12" t="s">
        <v>1755</v>
      </c>
      <c r="E948" s="568">
        <v>100</v>
      </c>
      <c r="F948" s="567" t="s">
        <v>83</v>
      </c>
      <c r="G948" s="634">
        <v>6.9</v>
      </c>
      <c r="H948" s="634">
        <v>7.6</v>
      </c>
      <c r="I948" s="572">
        <v>7058.7000000000007</v>
      </c>
      <c r="J948" s="579">
        <v>3799.4</v>
      </c>
      <c r="K948" s="579">
        <v>3259.3</v>
      </c>
      <c r="L948" s="694"/>
      <c r="M948" s="694"/>
      <c r="N948" s="695"/>
      <c r="O948" s="695"/>
      <c r="P948" s="576"/>
    </row>
    <row r="949" spans="1:16" s="67" customFormat="1" ht="15.75" customHeight="1" x14ac:dyDescent="0.25">
      <c r="A949" s="536"/>
      <c r="B949" s="536"/>
      <c r="C949" s="723"/>
      <c r="D949" s="12" t="s">
        <v>1756</v>
      </c>
      <c r="E949" s="568">
        <v>100</v>
      </c>
      <c r="F949" s="567" t="s">
        <v>83</v>
      </c>
      <c r="G949" s="634">
        <v>4.4000000000000004</v>
      </c>
      <c r="H949" s="634">
        <v>4.2</v>
      </c>
      <c r="I949" s="572">
        <v>5313</v>
      </c>
      <c r="J949" s="579">
        <v>2438.1</v>
      </c>
      <c r="K949" s="579">
        <v>2874.9</v>
      </c>
      <c r="L949" s="694"/>
      <c r="M949" s="694"/>
      <c r="N949" s="695"/>
      <c r="O949" s="695"/>
      <c r="P949" s="576"/>
    </row>
    <row r="950" spans="1:16" s="67" customFormat="1" ht="17.25" customHeight="1" x14ac:dyDescent="0.25">
      <c r="A950" s="536"/>
      <c r="B950" s="536"/>
      <c r="C950" s="723"/>
      <c r="D950" s="12" t="s">
        <v>1757</v>
      </c>
      <c r="E950" s="568">
        <v>100</v>
      </c>
      <c r="F950" s="567" t="s">
        <v>91</v>
      </c>
      <c r="G950" s="634">
        <v>35</v>
      </c>
      <c r="H950" s="634">
        <v>34.700000000000003</v>
      </c>
      <c r="I950" s="572">
        <v>4874.3999999999996</v>
      </c>
      <c r="J950" s="579">
        <v>150.19999999999999</v>
      </c>
      <c r="K950" s="579">
        <v>4724.2</v>
      </c>
      <c r="L950" s="694"/>
      <c r="M950" s="694"/>
      <c r="N950" s="695"/>
      <c r="O950" s="695"/>
      <c r="P950" s="576"/>
    </row>
    <row r="951" spans="1:16" s="67" customFormat="1" ht="18" customHeight="1" x14ac:dyDescent="0.25">
      <c r="A951" s="536"/>
      <c r="B951" s="536"/>
      <c r="C951" s="723"/>
      <c r="D951" s="590" t="s">
        <v>1680</v>
      </c>
      <c r="E951" s="568">
        <v>100</v>
      </c>
      <c r="F951" s="567" t="s">
        <v>92</v>
      </c>
      <c r="G951" s="634" t="s">
        <v>40</v>
      </c>
      <c r="H951" s="634" t="s">
        <v>40</v>
      </c>
      <c r="I951" s="572">
        <v>39052</v>
      </c>
      <c r="J951" s="579">
        <v>9051.4</v>
      </c>
      <c r="K951" s="579">
        <v>30000.6</v>
      </c>
      <c r="L951" s="694"/>
      <c r="M951" s="694"/>
      <c r="N951" s="695"/>
      <c r="O951" s="695"/>
      <c r="P951" s="576"/>
    </row>
    <row r="952" spans="1:16" s="67" customFormat="1" ht="20.25" customHeight="1" x14ac:dyDescent="0.25">
      <c r="A952" s="536"/>
      <c r="B952" s="536"/>
      <c r="C952" s="723"/>
      <c r="D952" s="590" t="s">
        <v>1681</v>
      </c>
      <c r="E952" s="568">
        <v>100</v>
      </c>
      <c r="F952" s="567" t="s">
        <v>92</v>
      </c>
      <c r="G952" s="634" t="s">
        <v>40</v>
      </c>
      <c r="H952" s="634" t="s">
        <v>40</v>
      </c>
      <c r="I952" s="572">
        <v>26523.1</v>
      </c>
      <c r="J952" s="579">
        <v>4992.3</v>
      </c>
      <c r="K952" s="579">
        <v>21530.799999999999</v>
      </c>
      <c r="L952" s="694"/>
      <c r="M952" s="694"/>
      <c r="N952" s="695"/>
      <c r="O952" s="695"/>
      <c r="P952" s="576"/>
    </row>
    <row r="953" spans="1:16" s="67" customFormat="1" ht="17.25" customHeight="1" x14ac:dyDescent="0.25">
      <c r="A953" s="536"/>
      <c r="B953" s="536"/>
      <c r="C953" s="723"/>
      <c r="D953" s="590" t="s">
        <v>1682</v>
      </c>
      <c r="E953" s="568">
        <v>100</v>
      </c>
      <c r="F953" s="567" t="s">
        <v>92</v>
      </c>
      <c r="G953" s="634" t="s">
        <v>40</v>
      </c>
      <c r="H953" s="634" t="s">
        <v>40</v>
      </c>
      <c r="I953" s="572">
        <v>5368.8</v>
      </c>
      <c r="J953" s="579">
        <v>917.6</v>
      </c>
      <c r="K953" s="579">
        <v>4451.2</v>
      </c>
      <c r="L953" s="694"/>
      <c r="M953" s="694"/>
      <c r="N953" s="695"/>
      <c r="O953" s="695"/>
      <c r="P953" s="576"/>
    </row>
    <row r="954" spans="1:16" s="67" customFormat="1" ht="13.5" customHeight="1" x14ac:dyDescent="0.25">
      <c r="A954" s="536"/>
      <c r="B954" s="536"/>
      <c r="C954" s="723"/>
      <c r="D954" s="590" t="s">
        <v>1684</v>
      </c>
      <c r="E954" s="568">
        <v>100</v>
      </c>
      <c r="F954" s="567" t="s">
        <v>92</v>
      </c>
      <c r="G954" s="634" t="s">
        <v>40</v>
      </c>
      <c r="H954" s="634" t="s">
        <v>40</v>
      </c>
      <c r="I954" s="572">
        <v>7560.3</v>
      </c>
      <c r="J954" s="579">
        <v>1326.7</v>
      </c>
      <c r="K954" s="579">
        <v>6233.6</v>
      </c>
      <c r="L954" s="694"/>
      <c r="M954" s="694"/>
      <c r="N954" s="695"/>
      <c r="O954" s="695"/>
      <c r="P954" s="576"/>
    </row>
    <row r="955" spans="1:16" s="67" customFormat="1" ht="14.25" customHeight="1" x14ac:dyDescent="0.25">
      <c r="A955" s="536"/>
      <c r="B955" s="536"/>
      <c r="C955" s="723"/>
      <c r="D955" s="590" t="s">
        <v>1683</v>
      </c>
      <c r="E955" s="568">
        <v>100</v>
      </c>
      <c r="F955" s="567" t="s">
        <v>92</v>
      </c>
      <c r="G955" s="634" t="s">
        <v>40</v>
      </c>
      <c r="H955" s="634" t="s">
        <v>40</v>
      </c>
      <c r="I955" s="572">
        <v>6204.2</v>
      </c>
      <c r="J955" s="579">
        <v>525.29999999999995</v>
      </c>
      <c r="K955" s="579">
        <v>5678.9</v>
      </c>
      <c r="L955" s="694"/>
      <c r="M955" s="694"/>
      <c r="N955" s="695"/>
      <c r="O955" s="695"/>
      <c r="P955" s="576"/>
    </row>
    <row r="956" spans="1:16" s="67" customFormat="1" ht="15.75" customHeight="1" x14ac:dyDescent="0.25">
      <c r="A956" s="536"/>
      <c r="B956" s="536"/>
      <c r="C956" s="723"/>
      <c r="D956" s="667" t="s">
        <v>1685</v>
      </c>
      <c r="E956" s="568">
        <v>100</v>
      </c>
      <c r="F956" s="567" t="s">
        <v>306</v>
      </c>
      <c r="G956" s="634" t="s">
        <v>40</v>
      </c>
      <c r="H956" s="634" t="s">
        <v>40</v>
      </c>
      <c r="I956" s="572">
        <v>7953.8</v>
      </c>
      <c r="J956" s="579">
        <v>744.5</v>
      </c>
      <c r="K956" s="579">
        <v>7209.3</v>
      </c>
      <c r="L956" s="694"/>
      <c r="M956" s="694"/>
      <c r="N956" s="695"/>
      <c r="O956" s="695"/>
      <c r="P956" s="576"/>
    </row>
    <row r="957" spans="1:16" s="67" customFormat="1" ht="15" customHeight="1" x14ac:dyDescent="0.25">
      <c r="A957" s="536"/>
      <c r="B957" s="536"/>
      <c r="C957" s="723"/>
      <c r="D957" s="667" t="s">
        <v>1686</v>
      </c>
      <c r="E957" s="568">
        <v>100</v>
      </c>
      <c r="F957" s="567" t="s">
        <v>92</v>
      </c>
      <c r="G957" s="634" t="s">
        <v>40</v>
      </c>
      <c r="H957" s="634" t="s">
        <v>40</v>
      </c>
      <c r="I957" s="572">
        <v>2265.5</v>
      </c>
      <c r="J957" s="579">
        <v>0</v>
      </c>
      <c r="K957" s="579">
        <v>2265.5</v>
      </c>
      <c r="L957" s="694"/>
      <c r="M957" s="694"/>
      <c r="N957" s="695"/>
      <c r="O957" s="695"/>
      <c r="P957" s="576"/>
    </row>
    <row r="958" spans="1:16" s="67" customFormat="1" ht="13.5" customHeight="1" x14ac:dyDescent="0.25">
      <c r="A958" s="536"/>
      <c r="B958" s="536"/>
      <c r="C958" s="723"/>
      <c r="D958" s="667" t="s">
        <v>1687</v>
      </c>
      <c r="E958" s="568">
        <v>100</v>
      </c>
      <c r="F958" s="567" t="s">
        <v>92</v>
      </c>
      <c r="G958" s="634" t="s">
        <v>40</v>
      </c>
      <c r="H958" s="634" t="s">
        <v>40</v>
      </c>
      <c r="I958" s="572">
        <v>31384</v>
      </c>
      <c r="J958" s="579">
        <v>623</v>
      </c>
      <c r="K958" s="579">
        <v>30761</v>
      </c>
      <c r="L958" s="694"/>
      <c r="M958" s="694"/>
      <c r="N958" s="695"/>
      <c r="O958" s="695"/>
      <c r="P958" s="576"/>
    </row>
    <row r="959" spans="1:16" s="67" customFormat="1" ht="14.25" customHeight="1" x14ac:dyDescent="0.25">
      <c r="A959" s="536"/>
      <c r="B959" s="536"/>
      <c r="C959" s="723"/>
      <c r="D959" s="667" t="s">
        <v>1688</v>
      </c>
      <c r="E959" s="568">
        <v>100</v>
      </c>
      <c r="F959" s="567" t="s">
        <v>92</v>
      </c>
      <c r="G959" s="634" t="s">
        <v>40</v>
      </c>
      <c r="H959" s="634" t="s">
        <v>40</v>
      </c>
      <c r="I959" s="572">
        <v>1551.6999999999998</v>
      </c>
      <c r="J959" s="579">
        <v>308.89999999999998</v>
      </c>
      <c r="K959" s="579">
        <v>1242.8</v>
      </c>
      <c r="L959" s="694"/>
      <c r="M959" s="694"/>
      <c r="N959" s="695"/>
      <c r="O959" s="695"/>
      <c r="P959" s="576"/>
    </row>
    <row r="960" spans="1:16" s="67" customFormat="1" ht="17.25" customHeight="1" x14ac:dyDescent="0.25">
      <c r="A960" s="536"/>
      <c r="B960" s="536"/>
      <c r="C960" s="723"/>
      <c r="D960" s="667" t="s">
        <v>1689</v>
      </c>
      <c r="E960" s="568">
        <v>100</v>
      </c>
      <c r="F960" s="567" t="s">
        <v>306</v>
      </c>
      <c r="G960" s="634" t="s">
        <v>40</v>
      </c>
      <c r="H960" s="634" t="s">
        <v>40</v>
      </c>
      <c r="I960" s="572">
        <v>2382.3000000000002</v>
      </c>
      <c r="J960" s="579">
        <v>335.5</v>
      </c>
      <c r="K960" s="579">
        <v>2046.8</v>
      </c>
      <c r="L960" s="694"/>
      <c r="M960" s="694"/>
      <c r="N960" s="695"/>
      <c r="O960" s="695"/>
      <c r="P960" s="576"/>
    </row>
    <row r="961" spans="1:17" s="67" customFormat="1" ht="12.75" customHeight="1" x14ac:dyDescent="0.25">
      <c r="A961" s="536"/>
      <c r="B961" s="536"/>
      <c r="C961" s="723"/>
      <c r="D961" s="669" t="s">
        <v>1690</v>
      </c>
      <c r="E961" s="568">
        <v>100</v>
      </c>
      <c r="F961" s="605" t="s">
        <v>269</v>
      </c>
      <c r="G961" s="634">
        <v>12.8</v>
      </c>
      <c r="H961" s="634">
        <v>6.3</v>
      </c>
      <c r="I961" s="572">
        <v>0</v>
      </c>
      <c r="J961" s="579">
        <v>0</v>
      </c>
      <c r="K961" s="579">
        <v>0</v>
      </c>
      <c r="L961" s="694"/>
      <c r="M961" s="694"/>
      <c r="N961" s="695"/>
      <c r="O961" s="695"/>
      <c r="P961" s="576"/>
    </row>
    <row r="962" spans="1:17" s="67" customFormat="1" ht="13.5" customHeight="1" x14ac:dyDescent="0.25">
      <c r="A962" s="536"/>
      <c r="B962" s="536"/>
      <c r="C962" s="723"/>
      <c r="D962" s="669" t="s">
        <v>1691</v>
      </c>
      <c r="E962" s="568">
        <v>100</v>
      </c>
      <c r="F962" s="557" t="s">
        <v>1692</v>
      </c>
      <c r="G962" s="634">
        <v>43.2</v>
      </c>
      <c r="H962" s="634">
        <v>43.5</v>
      </c>
      <c r="I962" s="572">
        <v>911</v>
      </c>
      <c r="J962" s="579">
        <v>0</v>
      </c>
      <c r="K962" s="579">
        <v>911</v>
      </c>
      <c r="L962" s="694"/>
      <c r="M962" s="694"/>
      <c r="N962" s="695"/>
      <c r="O962" s="695"/>
      <c r="P962" s="576"/>
    </row>
    <row r="963" spans="1:17" s="67" customFormat="1" ht="15.75" customHeight="1" x14ac:dyDescent="0.25">
      <c r="A963" s="536"/>
      <c r="B963" s="536"/>
      <c r="C963" s="723" t="s">
        <v>93</v>
      </c>
      <c r="D963" s="668" t="s">
        <v>1693</v>
      </c>
      <c r="E963" s="568">
        <v>100</v>
      </c>
      <c r="F963" s="569" t="s">
        <v>62</v>
      </c>
      <c r="G963" s="634">
        <v>15</v>
      </c>
      <c r="H963" s="579">
        <v>12.5</v>
      </c>
      <c r="I963" s="572">
        <v>36607.699999999997</v>
      </c>
      <c r="J963" s="674">
        <v>30821.5</v>
      </c>
      <c r="K963" s="674">
        <v>5786.2</v>
      </c>
      <c r="L963" s="694"/>
      <c r="M963" s="694"/>
      <c r="N963" s="695"/>
      <c r="O963" s="695"/>
      <c r="P963" s="576"/>
      <c r="Q963" s="515"/>
    </row>
    <row r="964" spans="1:17" s="525" customFormat="1" ht="15.75" customHeight="1" x14ac:dyDescent="0.25">
      <c r="A964" s="16"/>
      <c r="B964" s="16"/>
      <c r="C964" s="723"/>
      <c r="D964" s="668" t="s">
        <v>1694</v>
      </c>
      <c r="E964" s="568">
        <v>100</v>
      </c>
      <c r="F964" s="569" t="s">
        <v>62</v>
      </c>
      <c r="G964" s="634">
        <v>2</v>
      </c>
      <c r="H964" s="634">
        <v>4</v>
      </c>
      <c r="I964" s="572">
        <v>16438.400000000001</v>
      </c>
      <c r="J964" s="674">
        <v>12735.4</v>
      </c>
      <c r="K964" s="674">
        <v>3703</v>
      </c>
      <c r="L964" s="694"/>
      <c r="M964" s="694"/>
      <c r="N964" s="696"/>
      <c r="O964" s="696"/>
      <c r="P964" s="576"/>
      <c r="Q964" s="526"/>
    </row>
    <row r="965" spans="1:17" s="67" customFormat="1" ht="13.5" customHeight="1" x14ac:dyDescent="0.25">
      <c r="A965" s="536"/>
      <c r="B965" s="536"/>
      <c r="C965" s="723"/>
      <c r="D965" s="668" t="s">
        <v>1695</v>
      </c>
      <c r="E965" s="568">
        <v>100</v>
      </c>
      <c r="F965" s="569" t="s">
        <v>62</v>
      </c>
      <c r="G965" s="634">
        <v>3</v>
      </c>
      <c r="H965" s="634">
        <v>1.4</v>
      </c>
      <c r="I965" s="572">
        <v>23119.600000000002</v>
      </c>
      <c r="J965" s="674">
        <v>20393.7</v>
      </c>
      <c r="K965" s="674">
        <v>2725.9</v>
      </c>
      <c r="L965" s="694"/>
      <c r="M965" s="694"/>
      <c r="N965" s="695"/>
      <c r="O965" s="695"/>
      <c r="P965" s="576"/>
      <c r="Q965" s="517"/>
    </row>
    <row r="966" spans="1:17" s="342" customFormat="1" ht="13.5" customHeight="1" x14ac:dyDescent="0.25">
      <c r="A966" s="536"/>
      <c r="B966" s="536"/>
      <c r="C966" s="723"/>
      <c r="D966" s="668" t="s">
        <v>1696</v>
      </c>
      <c r="E966" s="568">
        <v>100</v>
      </c>
      <c r="F966" s="569" t="s">
        <v>62</v>
      </c>
      <c r="G966" s="634">
        <v>2</v>
      </c>
      <c r="H966" s="634">
        <v>1.4</v>
      </c>
      <c r="I966" s="572">
        <v>12047.4</v>
      </c>
      <c r="J966" s="674">
        <v>10121.6</v>
      </c>
      <c r="K966" s="674">
        <v>1925.8</v>
      </c>
      <c r="L966" s="694"/>
      <c r="M966" s="694"/>
      <c r="N966" s="695"/>
      <c r="O966" s="695"/>
      <c r="P966" s="576"/>
      <c r="Q966" s="517"/>
    </row>
    <row r="967" spans="1:17" s="67" customFormat="1" ht="15.75" customHeight="1" x14ac:dyDescent="0.25">
      <c r="A967" s="536"/>
      <c r="B967" s="536"/>
      <c r="C967" s="723"/>
      <c r="D967" s="668" t="s">
        <v>1697</v>
      </c>
      <c r="E967" s="568">
        <v>100</v>
      </c>
      <c r="F967" s="569" t="s">
        <v>62</v>
      </c>
      <c r="G967" s="634">
        <v>7</v>
      </c>
      <c r="H967" s="634">
        <v>25.4</v>
      </c>
      <c r="I967" s="572">
        <v>27932.9</v>
      </c>
      <c r="J967" s="674">
        <v>23944.5</v>
      </c>
      <c r="K967" s="674">
        <v>3988.4</v>
      </c>
      <c r="L967" s="694"/>
      <c r="M967" s="694"/>
      <c r="N967" s="695"/>
      <c r="O967" s="695"/>
      <c r="P967" s="576"/>
      <c r="Q967" s="343"/>
    </row>
    <row r="968" spans="1:17" s="67" customFormat="1" ht="14.25" customHeight="1" x14ac:dyDescent="0.25">
      <c r="A968" s="536"/>
      <c r="B968" s="536"/>
      <c r="C968" s="723"/>
      <c r="D968" s="668" t="s">
        <v>1698</v>
      </c>
      <c r="E968" s="568">
        <v>100</v>
      </c>
      <c r="F968" s="569" t="s">
        <v>62</v>
      </c>
      <c r="G968" s="579">
        <v>5</v>
      </c>
      <c r="H968" s="579">
        <v>4</v>
      </c>
      <c r="I968" s="572">
        <v>19046.900000000001</v>
      </c>
      <c r="J968" s="674">
        <v>15734.1</v>
      </c>
      <c r="K968" s="674">
        <v>3312.8</v>
      </c>
      <c r="L968" s="694"/>
      <c r="M968" s="694"/>
      <c r="N968" s="695"/>
      <c r="O968" s="695"/>
      <c r="P968" s="576"/>
      <c r="Q968" s="515"/>
    </row>
    <row r="969" spans="1:17" s="342" customFormat="1" ht="14.25" customHeight="1" x14ac:dyDescent="0.25">
      <c r="A969" s="536"/>
      <c r="B969" s="536"/>
      <c r="C969" s="723"/>
      <c r="D969" s="668" t="s">
        <v>1699</v>
      </c>
      <c r="E969" s="568">
        <v>100</v>
      </c>
      <c r="F969" s="569" t="s">
        <v>62</v>
      </c>
      <c r="G969" s="579">
        <v>13</v>
      </c>
      <c r="H969" s="579">
        <v>12.5</v>
      </c>
      <c r="I969" s="572">
        <v>33311.1</v>
      </c>
      <c r="J969" s="674">
        <v>27309</v>
      </c>
      <c r="K969" s="674">
        <v>6002.1</v>
      </c>
      <c r="L969" s="694"/>
      <c r="M969" s="694"/>
      <c r="N969" s="695"/>
      <c r="O969" s="695"/>
      <c r="P969" s="576"/>
      <c r="Q969" s="515"/>
    </row>
    <row r="970" spans="1:17" s="342" customFormat="1" ht="14.25" customHeight="1" x14ac:dyDescent="0.25">
      <c r="A970" s="536"/>
      <c r="B970" s="536"/>
      <c r="C970" s="723"/>
      <c r="D970" s="668" t="s">
        <v>1700</v>
      </c>
      <c r="E970" s="568">
        <v>100</v>
      </c>
      <c r="F970" s="569" t="s">
        <v>62</v>
      </c>
      <c r="G970" s="579">
        <v>17</v>
      </c>
      <c r="H970" s="579">
        <v>15.2</v>
      </c>
      <c r="I970" s="572">
        <v>42862.8</v>
      </c>
      <c r="J970" s="674">
        <v>35610.9</v>
      </c>
      <c r="K970" s="674">
        <v>7251.9</v>
      </c>
      <c r="L970" s="694"/>
      <c r="M970" s="694"/>
      <c r="N970" s="695"/>
      <c r="O970" s="695"/>
      <c r="P970" s="576"/>
      <c r="Q970" s="515"/>
    </row>
    <row r="971" spans="1:17" s="342" customFormat="1" ht="14.25" customHeight="1" x14ac:dyDescent="0.25">
      <c r="A971" s="536"/>
      <c r="B971" s="536"/>
      <c r="C971" s="723"/>
      <c r="D971" s="668" t="s">
        <v>1701</v>
      </c>
      <c r="E971" s="568">
        <v>100</v>
      </c>
      <c r="F971" s="569" t="s">
        <v>62</v>
      </c>
      <c r="G971" s="579">
        <v>12</v>
      </c>
      <c r="H971" s="579">
        <v>15.4</v>
      </c>
      <c r="I971" s="572">
        <v>26784</v>
      </c>
      <c r="J971" s="674">
        <v>21822</v>
      </c>
      <c r="K971" s="674">
        <v>4962</v>
      </c>
      <c r="L971" s="694"/>
      <c r="M971" s="694"/>
      <c r="N971" s="695"/>
      <c r="O971" s="695"/>
      <c r="P971" s="576"/>
      <c r="Q971" s="515"/>
    </row>
    <row r="972" spans="1:17" s="523" customFormat="1" ht="14.25" customHeight="1" x14ac:dyDescent="0.25">
      <c r="A972" s="543"/>
      <c r="B972" s="543"/>
      <c r="C972" s="723"/>
      <c r="D972" s="668" t="s">
        <v>1702</v>
      </c>
      <c r="E972" s="568">
        <v>100</v>
      </c>
      <c r="F972" s="569" t="s">
        <v>62</v>
      </c>
      <c r="G972" s="579">
        <v>1</v>
      </c>
      <c r="H972" s="579">
        <v>8.1999999999999993</v>
      </c>
      <c r="I972" s="572">
        <v>8782.5</v>
      </c>
      <c r="J972" s="674">
        <v>7665.2</v>
      </c>
      <c r="K972" s="674">
        <v>1117.3</v>
      </c>
      <c r="L972" s="697"/>
      <c r="M972" s="697"/>
      <c r="N972" s="698"/>
      <c r="O972" s="698"/>
      <c r="P972" s="576"/>
      <c r="Q972" s="524"/>
    </row>
    <row r="973" spans="1:17" s="523" customFormat="1" ht="14.25" customHeight="1" x14ac:dyDescent="0.25">
      <c r="A973" s="543"/>
      <c r="B973" s="543"/>
      <c r="C973" s="723"/>
      <c r="D973" s="668" t="s">
        <v>1703</v>
      </c>
      <c r="E973" s="568">
        <v>100</v>
      </c>
      <c r="F973" s="569" t="s">
        <v>62</v>
      </c>
      <c r="G973" s="579">
        <v>2</v>
      </c>
      <c r="H973" s="579">
        <v>0</v>
      </c>
      <c r="I973" s="572">
        <v>9648.7000000000007</v>
      </c>
      <c r="J973" s="579">
        <v>8463.6</v>
      </c>
      <c r="K973" s="579">
        <v>1185.0999999999999</v>
      </c>
      <c r="L973" s="697"/>
      <c r="M973" s="697"/>
      <c r="N973" s="698"/>
      <c r="O973" s="698"/>
      <c r="P973" s="576"/>
      <c r="Q973" s="524"/>
    </row>
    <row r="974" spans="1:17" s="523" customFormat="1" ht="14.25" customHeight="1" x14ac:dyDescent="0.25">
      <c r="A974" s="543"/>
      <c r="B974" s="543"/>
      <c r="C974" s="723"/>
      <c r="D974" s="669" t="s">
        <v>1704</v>
      </c>
      <c r="E974" s="568">
        <v>100</v>
      </c>
      <c r="F974" s="567" t="s">
        <v>83</v>
      </c>
      <c r="G974" s="634">
        <v>7</v>
      </c>
      <c r="H974" s="634">
        <v>7.2</v>
      </c>
      <c r="I974" s="572">
        <v>8149.8</v>
      </c>
      <c r="J974" s="674">
        <v>4469.5</v>
      </c>
      <c r="K974" s="674">
        <v>3680.3</v>
      </c>
      <c r="L974" s="697"/>
      <c r="M974" s="697"/>
      <c r="N974" s="698"/>
      <c r="O974" s="698"/>
      <c r="P974" s="576"/>
      <c r="Q974" s="524"/>
    </row>
    <row r="975" spans="1:17" s="523" customFormat="1" ht="18" customHeight="1" x14ac:dyDescent="0.25">
      <c r="A975" s="543"/>
      <c r="B975" s="543"/>
      <c r="C975" s="723"/>
      <c r="D975" s="669" t="s">
        <v>1705</v>
      </c>
      <c r="E975" s="568">
        <v>100</v>
      </c>
      <c r="F975" s="567" t="s">
        <v>83</v>
      </c>
      <c r="G975" s="579">
        <v>9</v>
      </c>
      <c r="H975" s="579">
        <v>9.4</v>
      </c>
      <c r="I975" s="572">
        <v>8268.1</v>
      </c>
      <c r="J975" s="674">
        <v>4401.2</v>
      </c>
      <c r="K975" s="674">
        <v>3866.9</v>
      </c>
      <c r="L975" s="697"/>
      <c r="M975" s="697"/>
      <c r="N975" s="698"/>
      <c r="O975" s="698"/>
      <c r="P975" s="576"/>
      <c r="Q975" s="524"/>
    </row>
    <row r="976" spans="1:17" s="523" customFormat="1" ht="18" customHeight="1" x14ac:dyDescent="0.25">
      <c r="A976" s="543"/>
      <c r="B976" s="543"/>
      <c r="C976" s="723"/>
      <c r="D976" s="669" t="s">
        <v>1706</v>
      </c>
      <c r="E976" s="568">
        <v>100</v>
      </c>
      <c r="F976" s="567" t="s">
        <v>83</v>
      </c>
      <c r="G976" s="579">
        <v>13.7</v>
      </c>
      <c r="H976" s="579">
        <v>13.5</v>
      </c>
      <c r="I976" s="572">
        <v>12679.7</v>
      </c>
      <c r="J976" s="674">
        <v>7304.5</v>
      </c>
      <c r="K976" s="674">
        <v>5375.2</v>
      </c>
      <c r="L976" s="697"/>
      <c r="M976" s="697"/>
      <c r="N976" s="698"/>
      <c r="O976" s="698"/>
      <c r="P976" s="576"/>
      <c r="Q976" s="524"/>
    </row>
    <row r="977" spans="1:17" s="67" customFormat="1" ht="30" customHeight="1" x14ac:dyDescent="0.25">
      <c r="A977" s="536"/>
      <c r="B977" s="536"/>
      <c r="C977" s="723"/>
      <c r="D977" s="669" t="s">
        <v>1707</v>
      </c>
      <c r="E977" s="568">
        <v>100</v>
      </c>
      <c r="F977" s="567" t="s">
        <v>83</v>
      </c>
      <c r="G977" s="634">
        <v>11.5</v>
      </c>
      <c r="H977" s="634">
        <v>11.1</v>
      </c>
      <c r="I977" s="572">
        <v>11674.3</v>
      </c>
      <c r="J977" s="674">
        <v>6785</v>
      </c>
      <c r="K977" s="674">
        <v>4889.3</v>
      </c>
      <c r="L977" s="699"/>
      <c r="M977" s="699"/>
      <c r="N977" s="700"/>
      <c r="O977" s="700"/>
      <c r="P977" s="576"/>
      <c r="Q977" s="343"/>
    </row>
    <row r="978" spans="1:17" s="67" customFormat="1" ht="29.25" customHeight="1" x14ac:dyDescent="0.25">
      <c r="A978" s="536"/>
      <c r="B978" s="536"/>
      <c r="C978" s="723"/>
      <c r="D978" s="669" t="s">
        <v>1708</v>
      </c>
      <c r="E978" s="568">
        <v>100</v>
      </c>
      <c r="F978" s="567" t="s">
        <v>83</v>
      </c>
      <c r="G978" s="634">
        <v>27.6</v>
      </c>
      <c r="H978" s="634">
        <v>27.3</v>
      </c>
      <c r="I978" s="572">
        <v>24990.799999999999</v>
      </c>
      <c r="J978" s="674">
        <v>14430</v>
      </c>
      <c r="K978" s="674">
        <v>10560.8</v>
      </c>
      <c r="L978" s="699"/>
      <c r="M978" s="699"/>
      <c r="N978" s="700"/>
      <c r="O978" s="700"/>
      <c r="P978" s="576"/>
    </row>
    <row r="979" spans="1:17" s="67" customFormat="1" ht="29.25" customHeight="1" x14ac:dyDescent="0.25">
      <c r="A979" s="536"/>
      <c r="B979" s="536"/>
      <c r="C979" s="723"/>
      <c r="D979" s="669" t="s">
        <v>1709</v>
      </c>
      <c r="E979" s="568">
        <v>100</v>
      </c>
      <c r="F979" s="567" t="s">
        <v>83</v>
      </c>
      <c r="G979" s="634">
        <v>2.5</v>
      </c>
      <c r="H979" s="634">
        <v>2.2999999999999998</v>
      </c>
      <c r="I979" s="572">
        <v>3689.6000000000004</v>
      </c>
      <c r="J979" s="674">
        <v>2102.3000000000002</v>
      </c>
      <c r="K979" s="674">
        <v>1587.3</v>
      </c>
      <c r="L979" s="699"/>
      <c r="M979" s="699"/>
      <c r="N979" s="700"/>
      <c r="O979" s="700"/>
      <c r="P979" s="576"/>
    </row>
    <row r="980" spans="1:17" s="67" customFormat="1" ht="30.75" customHeight="1" x14ac:dyDescent="0.25">
      <c r="A980" s="536"/>
      <c r="B980" s="536"/>
      <c r="C980" s="723"/>
      <c r="D980" s="669" t="s">
        <v>1710</v>
      </c>
      <c r="E980" s="568">
        <v>100</v>
      </c>
      <c r="F980" s="567" t="s">
        <v>83</v>
      </c>
      <c r="G980" s="634">
        <v>2.2999999999999998</v>
      </c>
      <c r="H980" s="634">
        <v>1.9</v>
      </c>
      <c r="I980" s="572">
        <v>3690</v>
      </c>
      <c r="J980" s="674">
        <v>2059.5</v>
      </c>
      <c r="K980" s="674">
        <v>1630.5</v>
      </c>
      <c r="L980" s="699"/>
      <c r="M980" s="699"/>
      <c r="N980" s="700"/>
      <c r="O980" s="700"/>
      <c r="P980" s="576"/>
    </row>
    <row r="981" spans="1:17" s="67" customFormat="1" ht="29.25" customHeight="1" x14ac:dyDescent="0.25">
      <c r="A981" s="536"/>
      <c r="B981" s="536"/>
      <c r="C981" s="723"/>
      <c r="D981" s="669" t="s">
        <v>1711</v>
      </c>
      <c r="E981" s="568">
        <v>100</v>
      </c>
      <c r="F981" s="567" t="s">
        <v>83</v>
      </c>
      <c r="G981" s="634">
        <v>6</v>
      </c>
      <c r="H981" s="634">
        <v>5.2</v>
      </c>
      <c r="I981" s="572">
        <v>6564.1</v>
      </c>
      <c r="J981" s="674">
        <v>4026.1</v>
      </c>
      <c r="K981" s="674">
        <v>2538</v>
      </c>
      <c r="L981" s="699"/>
      <c r="M981" s="699"/>
      <c r="N981" s="700"/>
      <c r="O981" s="700"/>
      <c r="P981" s="576"/>
    </row>
    <row r="982" spans="1:17" s="67" customFormat="1" ht="30" customHeight="1" x14ac:dyDescent="0.25">
      <c r="A982" s="536"/>
      <c r="B982" s="536"/>
      <c r="C982" s="723"/>
      <c r="D982" s="669" t="s">
        <v>1712</v>
      </c>
      <c r="E982" s="568">
        <v>100</v>
      </c>
      <c r="F982" s="567" t="s">
        <v>83</v>
      </c>
      <c r="G982" s="634">
        <v>2.9</v>
      </c>
      <c r="H982" s="634">
        <v>2.5</v>
      </c>
      <c r="I982" s="572">
        <v>4345.8999999999996</v>
      </c>
      <c r="J982" s="674">
        <v>2363.4</v>
      </c>
      <c r="K982" s="674">
        <v>1982.5</v>
      </c>
      <c r="L982" s="699"/>
      <c r="M982" s="699"/>
      <c r="N982" s="700"/>
      <c r="O982" s="700"/>
      <c r="P982" s="576"/>
    </row>
    <row r="983" spans="1:17" s="67" customFormat="1" ht="29.25" customHeight="1" x14ac:dyDescent="0.25">
      <c r="A983" s="536"/>
      <c r="B983" s="536"/>
      <c r="C983" s="723"/>
      <c r="D983" s="669" t="s">
        <v>1713</v>
      </c>
      <c r="E983" s="568">
        <v>100</v>
      </c>
      <c r="F983" s="567" t="s">
        <v>83</v>
      </c>
      <c r="G983" s="634">
        <v>17.600000000000001</v>
      </c>
      <c r="H983" s="634">
        <v>19.7</v>
      </c>
      <c r="I983" s="572">
        <v>20506.2</v>
      </c>
      <c r="J983" s="674">
        <v>11406.6</v>
      </c>
      <c r="K983" s="674">
        <v>9099.6</v>
      </c>
      <c r="L983" s="699"/>
      <c r="M983" s="699"/>
      <c r="N983" s="700"/>
      <c r="O983" s="700"/>
      <c r="P983" s="576"/>
    </row>
    <row r="984" spans="1:17" s="67" customFormat="1" ht="39" customHeight="1" x14ac:dyDescent="0.25">
      <c r="A984" s="536"/>
      <c r="B984" s="536"/>
      <c r="C984" s="723"/>
      <c r="D984" s="669" t="s">
        <v>1714</v>
      </c>
      <c r="E984" s="568">
        <v>100</v>
      </c>
      <c r="F984" s="567" t="s">
        <v>306</v>
      </c>
      <c r="G984" s="634" t="s">
        <v>40</v>
      </c>
      <c r="H984" s="634" t="s">
        <v>40</v>
      </c>
      <c r="I984" s="572">
        <v>7996.1</v>
      </c>
      <c r="J984" s="674">
        <v>1225.5999999999999</v>
      </c>
      <c r="K984" s="674">
        <v>6770.5</v>
      </c>
      <c r="L984" s="699"/>
      <c r="M984" s="699"/>
      <c r="N984" s="700"/>
      <c r="O984" s="700"/>
      <c r="P984" s="576"/>
    </row>
    <row r="985" spans="1:17" s="67" customFormat="1" ht="14.25" customHeight="1" x14ac:dyDescent="0.25">
      <c r="A985" s="536"/>
      <c r="B985" s="536"/>
      <c r="C985" s="723"/>
      <c r="D985" s="669" t="s">
        <v>1715</v>
      </c>
      <c r="E985" s="568">
        <v>100</v>
      </c>
      <c r="F985" s="567" t="s">
        <v>306</v>
      </c>
      <c r="G985" s="634" t="s">
        <v>40</v>
      </c>
      <c r="H985" s="634" t="s">
        <v>40</v>
      </c>
      <c r="I985" s="572">
        <v>7747.3</v>
      </c>
      <c r="J985" s="674">
        <v>1071.7</v>
      </c>
      <c r="K985" s="674">
        <v>6675.6</v>
      </c>
      <c r="L985" s="699"/>
      <c r="M985" s="699"/>
      <c r="N985" s="700"/>
      <c r="O985" s="700"/>
      <c r="P985" s="576"/>
    </row>
    <row r="986" spans="1:17" s="67" customFormat="1" ht="16.5" customHeight="1" x14ac:dyDescent="0.25">
      <c r="A986" s="536"/>
      <c r="B986" s="536"/>
      <c r="C986" s="723"/>
      <c r="D986" s="669" t="s">
        <v>1716</v>
      </c>
      <c r="E986" s="568">
        <v>100</v>
      </c>
      <c r="F986" s="567" t="s">
        <v>306</v>
      </c>
      <c r="G986" s="634" t="s">
        <v>40</v>
      </c>
      <c r="H986" s="634" t="s">
        <v>40</v>
      </c>
      <c r="I986" s="572">
        <v>9953.2000000000007</v>
      </c>
      <c r="J986" s="674">
        <v>1533.1</v>
      </c>
      <c r="K986" s="674">
        <v>8420.1</v>
      </c>
      <c r="L986" s="699"/>
      <c r="M986" s="699"/>
      <c r="N986" s="700"/>
      <c r="O986" s="700"/>
      <c r="P986" s="576"/>
    </row>
    <row r="987" spans="1:17" s="67" customFormat="1" ht="18" customHeight="1" x14ac:dyDescent="0.25">
      <c r="A987" s="536"/>
      <c r="B987" s="536"/>
      <c r="C987" s="723"/>
      <c r="D987" s="12" t="s">
        <v>1717</v>
      </c>
      <c r="E987" s="568">
        <v>100</v>
      </c>
      <c r="F987" s="631" t="s">
        <v>92</v>
      </c>
      <c r="G987" s="634" t="s">
        <v>40</v>
      </c>
      <c r="H987" s="634">
        <v>18.8</v>
      </c>
      <c r="I987" s="572">
        <v>7868.2</v>
      </c>
      <c r="J987" s="674">
        <v>156.19999999999999</v>
      </c>
      <c r="K987" s="674">
        <v>7712</v>
      </c>
      <c r="L987" s="699"/>
      <c r="M987" s="699"/>
      <c r="N987" s="700"/>
      <c r="O987" s="700"/>
      <c r="P987" s="576"/>
    </row>
    <row r="988" spans="1:17" s="67" customFormat="1" ht="31.5" customHeight="1" x14ac:dyDescent="0.25">
      <c r="A988" s="536"/>
      <c r="B988" s="536"/>
      <c r="C988" s="723"/>
      <c r="D988" s="12" t="s">
        <v>1718</v>
      </c>
      <c r="E988" s="568">
        <v>100</v>
      </c>
      <c r="F988" s="631" t="s">
        <v>92</v>
      </c>
      <c r="G988" s="634" t="s">
        <v>40</v>
      </c>
      <c r="H988" s="634">
        <v>3.4</v>
      </c>
      <c r="I988" s="572">
        <v>31660.2</v>
      </c>
      <c r="J988" s="674">
        <v>6123</v>
      </c>
      <c r="K988" s="674">
        <v>25537.200000000001</v>
      </c>
      <c r="L988" s="699"/>
      <c r="M988" s="699"/>
      <c r="N988" s="700"/>
      <c r="O988" s="700"/>
      <c r="P988" s="576"/>
    </row>
    <row r="989" spans="1:17" s="67" customFormat="1" ht="16.5" customHeight="1" x14ac:dyDescent="0.25">
      <c r="A989" s="536"/>
      <c r="B989" s="536"/>
      <c r="C989" s="723"/>
      <c r="D989" s="12" t="s">
        <v>1719</v>
      </c>
      <c r="E989" s="568">
        <v>100</v>
      </c>
      <c r="F989" s="631" t="s">
        <v>92</v>
      </c>
      <c r="G989" s="634" t="s">
        <v>40</v>
      </c>
      <c r="H989" s="634">
        <v>76.8</v>
      </c>
      <c r="I989" s="572">
        <v>43590.8</v>
      </c>
      <c r="J989" s="674">
        <v>5505</v>
      </c>
      <c r="K989" s="674">
        <v>38085.800000000003</v>
      </c>
      <c r="L989" s="699"/>
      <c r="M989" s="699"/>
      <c r="N989" s="700"/>
      <c r="O989" s="700"/>
      <c r="P989" s="576"/>
    </row>
    <row r="990" spans="1:17" s="67" customFormat="1" ht="16.5" customHeight="1" x14ac:dyDescent="0.25">
      <c r="A990" s="536"/>
      <c r="B990" s="536"/>
      <c r="C990" s="723"/>
      <c r="D990" s="12" t="s">
        <v>1720</v>
      </c>
      <c r="E990" s="568">
        <v>100</v>
      </c>
      <c r="F990" s="631" t="s">
        <v>92</v>
      </c>
      <c r="G990" s="634" t="s">
        <v>40</v>
      </c>
      <c r="H990" s="634">
        <v>1</v>
      </c>
      <c r="I990" s="572">
        <v>44206.6</v>
      </c>
      <c r="J990" s="674">
        <v>32731</v>
      </c>
      <c r="K990" s="674">
        <v>11475.6</v>
      </c>
      <c r="L990" s="699"/>
      <c r="M990" s="699"/>
      <c r="N990" s="700"/>
      <c r="O990" s="700"/>
      <c r="P990" s="576"/>
    </row>
    <row r="991" spans="1:17" s="67" customFormat="1" ht="15" customHeight="1" x14ac:dyDescent="0.25">
      <c r="A991" s="536"/>
      <c r="B991" s="536"/>
      <c r="C991" s="723"/>
      <c r="D991" s="12" t="s">
        <v>1721</v>
      </c>
      <c r="E991" s="568">
        <v>100</v>
      </c>
      <c r="F991" s="631" t="s">
        <v>306</v>
      </c>
      <c r="G991" s="634" t="s">
        <v>40</v>
      </c>
      <c r="H991" s="634" t="s">
        <v>40</v>
      </c>
      <c r="I991" s="572">
        <v>12344.8</v>
      </c>
      <c r="J991" s="674">
        <v>1454.4</v>
      </c>
      <c r="K991" s="674">
        <v>10890.4</v>
      </c>
      <c r="L991" s="699"/>
      <c r="M991" s="699"/>
      <c r="N991" s="700"/>
      <c r="O991" s="700"/>
      <c r="P991" s="576"/>
    </row>
    <row r="992" spans="1:17" s="67" customFormat="1" ht="26.25" customHeight="1" x14ac:dyDescent="0.25">
      <c r="A992" s="536"/>
      <c r="B992" s="536"/>
      <c r="C992" s="723"/>
      <c r="D992" s="12" t="s">
        <v>1722</v>
      </c>
      <c r="E992" s="568">
        <v>100</v>
      </c>
      <c r="F992" s="631" t="s">
        <v>306</v>
      </c>
      <c r="G992" s="634" t="s">
        <v>40</v>
      </c>
      <c r="H992" s="634" t="s">
        <v>40</v>
      </c>
      <c r="I992" s="572">
        <v>12428.800000000001</v>
      </c>
      <c r="J992" s="674">
        <v>1590.2</v>
      </c>
      <c r="K992" s="674">
        <v>10838.6</v>
      </c>
      <c r="L992" s="699"/>
      <c r="M992" s="699"/>
      <c r="N992" s="700"/>
      <c r="O992" s="700"/>
      <c r="P992" s="576"/>
    </row>
    <row r="993" spans="1:17" s="67" customFormat="1" ht="21" customHeight="1" x14ac:dyDescent="0.25">
      <c r="A993" s="536"/>
      <c r="B993" s="536"/>
      <c r="C993" s="723"/>
      <c r="D993" s="12" t="s">
        <v>1723</v>
      </c>
      <c r="E993" s="568">
        <v>100</v>
      </c>
      <c r="F993" s="631" t="s">
        <v>306</v>
      </c>
      <c r="G993" s="634" t="s">
        <v>40</v>
      </c>
      <c r="H993" s="634" t="s">
        <v>40</v>
      </c>
      <c r="I993" s="572">
        <v>2156.4</v>
      </c>
      <c r="J993" s="674">
        <v>91.1</v>
      </c>
      <c r="K993" s="674">
        <v>2065.3000000000002</v>
      </c>
      <c r="L993" s="699"/>
      <c r="M993" s="699"/>
      <c r="N993" s="700"/>
      <c r="O993" s="700"/>
      <c r="P993" s="576"/>
    </row>
    <row r="994" spans="1:17" s="67" customFormat="1" ht="18.75" customHeight="1" x14ac:dyDescent="0.25">
      <c r="A994" s="536"/>
      <c r="B994" s="536"/>
      <c r="C994" s="723"/>
      <c r="D994" s="717" t="s">
        <v>94</v>
      </c>
      <c r="E994" s="568">
        <v>100</v>
      </c>
      <c r="F994" s="581" t="s">
        <v>85</v>
      </c>
      <c r="G994" s="634" t="s">
        <v>40</v>
      </c>
      <c r="H994" s="634">
        <v>54</v>
      </c>
      <c r="I994" s="572">
        <v>3604</v>
      </c>
      <c r="J994" s="674">
        <v>0</v>
      </c>
      <c r="K994" s="674">
        <v>3604</v>
      </c>
      <c r="L994" s="699"/>
      <c r="M994" s="699"/>
      <c r="N994" s="700"/>
      <c r="O994" s="700"/>
      <c r="P994" s="576"/>
    </row>
    <row r="995" spans="1:17" s="67" customFormat="1" ht="15.75" customHeight="1" x14ac:dyDescent="0.25">
      <c r="A995" s="536"/>
      <c r="B995" s="536"/>
      <c r="C995" s="723"/>
      <c r="D995" s="718"/>
      <c r="E995" s="568"/>
      <c r="F995" s="585" t="s">
        <v>95</v>
      </c>
      <c r="G995" s="634">
        <v>57.3</v>
      </c>
      <c r="H995" s="634">
        <v>58.2</v>
      </c>
      <c r="I995" s="572">
        <v>0</v>
      </c>
      <c r="J995" s="673">
        <v>0</v>
      </c>
      <c r="K995" s="673">
        <v>0</v>
      </c>
      <c r="L995" s="699"/>
      <c r="M995" s="699"/>
      <c r="N995" s="700"/>
      <c r="O995" s="700"/>
      <c r="P995" s="576"/>
    </row>
    <row r="996" spans="1:17" s="67" customFormat="1" ht="14.25" customHeight="1" x14ac:dyDescent="0.25">
      <c r="A996" s="536"/>
      <c r="B996" s="536"/>
      <c r="C996" s="723"/>
      <c r="D996" s="719"/>
      <c r="E996" s="568"/>
      <c r="F996" s="585" t="s">
        <v>1435</v>
      </c>
      <c r="G996" s="634">
        <v>32.700000000000003</v>
      </c>
      <c r="H996" s="634">
        <v>36</v>
      </c>
      <c r="I996" s="572">
        <v>0</v>
      </c>
      <c r="J996" s="673">
        <v>0</v>
      </c>
      <c r="K996" s="673">
        <v>0</v>
      </c>
      <c r="L996" s="699"/>
      <c r="M996" s="699"/>
      <c r="N996" s="700"/>
      <c r="O996" s="700"/>
      <c r="P996" s="576"/>
    </row>
    <row r="997" spans="1:17" s="67" customFormat="1" ht="15.75" customHeight="1" x14ac:dyDescent="0.25">
      <c r="A997" s="536"/>
      <c r="B997" s="536"/>
      <c r="C997" s="723"/>
      <c r="D997" s="717" t="s">
        <v>96</v>
      </c>
      <c r="E997" s="568">
        <v>100</v>
      </c>
      <c r="F997" s="604" t="s">
        <v>1433</v>
      </c>
      <c r="G997" s="634" t="s">
        <v>40</v>
      </c>
      <c r="H997" s="634">
        <v>36.1</v>
      </c>
      <c r="I997" s="572">
        <v>500</v>
      </c>
      <c r="J997" s="674">
        <v>0</v>
      </c>
      <c r="K997" s="674">
        <v>500</v>
      </c>
      <c r="L997" s="699"/>
      <c r="M997" s="699"/>
      <c r="N997" s="700"/>
      <c r="O997" s="700"/>
      <c r="P997" s="576"/>
    </row>
    <row r="998" spans="1:17" s="67" customFormat="1" ht="12.75" customHeight="1" x14ac:dyDescent="0.25">
      <c r="A998" s="536"/>
      <c r="B998" s="536"/>
      <c r="C998" s="723"/>
      <c r="D998" s="718"/>
      <c r="E998" s="568"/>
      <c r="F998" s="581" t="s">
        <v>1434</v>
      </c>
      <c r="G998" s="634">
        <v>40</v>
      </c>
      <c r="H998" s="634">
        <v>38.4</v>
      </c>
      <c r="I998" s="572">
        <v>0</v>
      </c>
      <c r="J998" s="673">
        <v>0</v>
      </c>
      <c r="K998" s="673">
        <v>0</v>
      </c>
      <c r="L998" s="699"/>
      <c r="M998" s="699"/>
      <c r="N998" s="700"/>
      <c r="O998" s="700"/>
      <c r="P998" s="576"/>
    </row>
    <row r="999" spans="1:17" s="67" customFormat="1" ht="13.5" customHeight="1" x14ac:dyDescent="0.25">
      <c r="A999" s="536"/>
      <c r="B999" s="536"/>
      <c r="C999" s="723"/>
      <c r="D999" s="718"/>
      <c r="E999" s="568"/>
      <c r="F999" s="581" t="s">
        <v>50</v>
      </c>
      <c r="G999" s="634">
        <v>23.1</v>
      </c>
      <c r="H999" s="634">
        <v>23.3</v>
      </c>
      <c r="I999" s="572">
        <v>0</v>
      </c>
      <c r="J999" s="673">
        <v>0</v>
      </c>
      <c r="K999" s="673">
        <v>0</v>
      </c>
      <c r="L999" s="699"/>
      <c r="M999" s="699"/>
      <c r="N999" s="700"/>
      <c r="O999" s="700"/>
      <c r="P999" s="576"/>
    </row>
    <row r="1000" spans="1:17" s="521" customFormat="1" ht="12.75" customHeight="1" x14ac:dyDescent="0.25">
      <c r="A1000" s="544"/>
      <c r="B1000" s="544"/>
      <c r="C1000" s="723"/>
      <c r="D1000" s="718"/>
      <c r="E1000" s="568"/>
      <c r="F1000" s="581" t="s">
        <v>78</v>
      </c>
      <c r="G1000" s="634">
        <v>35.200000000000003</v>
      </c>
      <c r="H1000" s="634">
        <v>33.5</v>
      </c>
      <c r="I1000" s="572">
        <v>0</v>
      </c>
      <c r="J1000" s="673">
        <v>0</v>
      </c>
      <c r="K1000" s="673">
        <v>0</v>
      </c>
      <c r="L1000" s="701"/>
      <c r="M1000" s="701"/>
      <c r="N1000" s="701"/>
      <c r="O1000" s="701"/>
      <c r="P1000" s="576"/>
    </row>
    <row r="1001" spans="1:17" s="522" customFormat="1" ht="13.5" customHeight="1" x14ac:dyDescent="0.25">
      <c r="A1001" s="545"/>
      <c r="B1001" s="545"/>
      <c r="C1001" s="723"/>
      <c r="D1001" s="719"/>
      <c r="E1001" s="568"/>
      <c r="F1001" s="581" t="s">
        <v>1435</v>
      </c>
      <c r="G1001" s="634">
        <v>23.8</v>
      </c>
      <c r="H1001" s="634">
        <v>27.9</v>
      </c>
      <c r="I1001" s="572">
        <v>0</v>
      </c>
      <c r="J1001" s="673">
        <v>0</v>
      </c>
      <c r="K1001" s="673">
        <v>0</v>
      </c>
      <c r="L1001" s="702"/>
      <c r="M1001" s="702"/>
      <c r="N1001" s="702"/>
      <c r="O1001" s="702"/>
      <c r="P1001" s="576"/>
    </row>
    <row r="1002" spans="1:17" s="522" customFormat="1" ht="15" customHeight="1" x14ac:dyDescent="0.25">
      <c r="A1002" s="545"/>
      <c r="B1002" s="545"/>
      <c r="C1002" s="723"/>
      <c r="D1002" s="12" t="s">
        <v>1724</v>
      </c>
      <c r="E1002" s="568">
        <v>100</v>
      </c>
      <c r="F1002" s="605" t="s">
        <v>269</v>
      </c>
      <c r="G1002" s="634">
        <v>2.4</v>
      </c>
      <c r="H1002" s="634">
        <v>2.8</v>
      </c>
      <c r="I1002" s="572">
        <v>0</v>
      </c>
      <c r="J1002" s="674">
        <v>0</v>
      </c>
      <c r="K1002" s="674">
        <v>0</v>
      </c>
      <c r="L1002" s="702"/>
      <c r="M1002" s="702"/>
      <c r="N1002" s="702"/>
      <c r="O1002" s="702"/>
      <c r="P1002" s="576"/>
    </row>
    <row r="1003" spans="1:17" s="210" customFormat="1" ht="17.25" customHeight="1" x14ac:dyDescent="0.25">
      <c r="A1003" s="546"/>
      <c r="B1003" s="546"/>
      <c r="C1003" s="723"/>
      <c r="D1003" s="12" t="s">
        <v>1429</v>
      </c>
      <c r="E1003" s="568">
        <v>100</v>
      </c>
      <c r="F1003" s="603" t="s">
        <v>1431</v>
      </c>
      <c r="G1003" s="634">
        <v>1.2</v>
      </c>
      <c r="H1003" s="634">
        <v>1.9</v>
      </c>
      <c r="I1003" s="572">
        <v>0</v>
      </c>
      <c r="J1003" s="674">
        <v>0</v>
      </c>
      <c r="K1003" s="674">
        <v>0</v>
      </c>
      <c r="L1003" s="703"/>
      <c r="M1003" s="703"/>
      <c r="N1003" s="704"/>
      <c r="O1003" s="704"/>
      <c r="P1003" s="576"/>
    </row>
    <row r="1004" spans="1:17" s="67" customFormat="1" ht="15.75" customHeight="1" x14ac:dyDescent="0.25">
      <c r="A1004" s="536"/>
      <c r="B1004" s="536"/>
      <c r="C1004" s="723"/>
      <c r="D1004" s="672" t="s">
        <v>1430</v>
      </c>
      <c r="E1004" s="568">
        <v>100</v>
      </c>
      <c r="F1004" s="603" t="s">
        <v>1431</v>
      </c>
      <c r="G1004" s="634">
        <v>13.1</v>
      </c>
      <c r="H1004" s="634">
        <v>17.5</v>
      </c>
      <c r="I1004" s="572">
        <v>0</v>
      </c>
      <c r="J1004" s="674">
        <v>0</v>
      </c>
      <c r="K1004" s="674">
        <v>0</v>
      </c>
      <c r="L1004" s="699"/>
      <c r="M1004" s="699"/>
      <c r="N1004" s="700"/>
      <c r="O1004" s="700"/>
      <c r="P1004" s="576"/>
    </row>
    <row r="1005" spans="1:17" s="67" customFormat="1" ht="15" customHeight="1" x14ac:dyDescent="0.25">
      <c r="A1005" s="536"/>
      <c r="B1005" s="536"/>
      <c r="C1005" s="723"/>
      <c r="D1005" s="708" t="s">
        <v>1725</v>
      </c>
      <c r="E1005" s="568">
        <v>100</v>
      </c>
      <c r="F1005" s="603" t="s">
        <v>1433</v>
      </c>
      <c r="G1005" s="634" t="s">
        <v>40</v>
      </c>
      <c r="H1005" s="634">
        <v>2.8</v>
      </c>
      <c r="I1005" s="572">
        <v>0</v>
      </c>
      <c r="J1005" s="674">
        <v>0</v>
      </c>
      <c r="K1005" s="674">
        <v>0</v>
      </c>
      <c r="L1005" s="699"/>
      <c r="M1005" s="699"/>
      <c r="N1005" s="700"/>
      <c r="O1005" s="700"/>
      <c r="P1005" s="576"/>
    </row>
    <row r="1006" spans="1:17" s="67" customFormat="1" ht="16.5" customHeight="1" x14ac:dyDescent="0.25">
      <c r="A1006" s="536"/>
      <c r="B1006" s="536"/>
      <c r="C1006" s="723"/>
      <c r="D1006" s="709"/>
      <c r="E1006" s="568"/>
      <c r="F1006" s="585" t="s">
        <v>1432</v>
      </c>
      <c r="G1006" s="634">
        <v>2.4</v>
      </c>
      <c r="H1006" s="634">
        <v>3.4</v>
      </c>
      <c r="I1006" s="572">
        <v>0</v>
      </c>
      <c r="J1006" s="673">
        <v>0</v>
      </c>
      <c r="K1006" s="673">
        <v>0</v>
      </c>
      <c r="L1006" s="699"/>
      <c r="M1006" s="699"/>
      <c r="N1006" s="700"/>
      <c r="O1006" s="700"/>
      <c r="P1006" s="576"/>
    </row>
    <row r="1007" spans="1:17" s="67" customFormat="1" ht="15" customHeight="1" x14ac:dyDescent="0.25">
      <c r="A1007" s="536"/>
      <c r="B1007" s="536"/>
      <c r="C1007" s="723"/>
      <c r="D1007" s="710"/>
      <c r="E1007" s="568"/>
      <c r="F1007" s="585" t="s">
        <v>78</v>
      </c>
      <c r="G1007" s="634">
        <v>1.7</v>
      </c>
      <c r="H1007" s="634">
        <v>2</v>
      </c>
      <c r="I1007" s="572">
        <v>0</v>
      </c>
      <c r="J1007" s="673">
        <v>0</v>
      </c>
      <c r="K1007" s="673">
        <v>0</v>
      </c>
      <c r="L1007" s="699"/>
      <c r="M1007" s="699"/>
      <c r="N1007" s="700"/>
      <c r="O1007" s="700"/>
      <c r="P1007" s="576"/>
    </row>
    <row r="1008" spans="1:17" s="67" customFormat="1" ht="15.75" x14ac:dyDescent="0.25">
      <c r="A1008" s="536"/>
      <c r="B1008" s="536"/>
      <c r="C1008" s="711" t="s">
        <v>1408</v>
      </c>
      <c r="D1008" s="712"/>
      <c r="E1008" s="712"/>
      <c r="F1008" s="712"/>
      <c r="G1008" s="712"/>
      <c r="H1008" s="713"/>
      <c r="I1008" s="663">
        <v>16602891.98424999</v>
      </c>
      <c r="J1008" s="663">
        <v>9147757.9039799962</v>
      </c>
      <c r="K1008" s="663">
        <v>7455134.0802700007</v>
      </c>
      <c r="L1008" s="513"/>
      <c r="M1008" s="513"/>
      <c r="P1008" s="576"/>
      <c r="Q1008" s="514"/>
    </row>
    <row r="1009" spans="3:16" ht="9.75" customHeight="1" x14ac:dyDescent="0.25">
      <c r="C1009" s="547"/>
      <c r="D1009" s="547"/>
      <c r="E1009" s="547"/>
      <c r="F1009" s="547"/>
      <c r="G1009" s="512"/>
      <c r="H1009" s="512"/>
      <c r="I1009" s="662"/>
      <c r="J1009" s="512"/>
      <c r="K1009" s="512"/>
      <c r="L1009" s="513"/>
      <c r="M1009" s="513"/>
    </row>
    <row r="1010" spans="3:16" ht="15.75" customHeight="1" x14ac:dyDescent="0.25">
      <c r="C1010" s="606"/>
      <c r="D1010" s="607"/>
      <c r="E1010" s="608"/>
      <c r="F1010" s="550"/>
      <c r="G1010" s="550"/>
      <c r="H1010" s="659"/>
      <c r="I1010" s="550"/>
      <c r="J1010" s="527"/>
      <c r="K1010" s="527"/>
      <c r="N1010" s="342">
        <v>15806125.800000001</v>
      </c>
      <c r="P1010"/>
    </row>
    <row r="1011" spans="3:16" ht="20.25" customHeight="1" x14ac:dyDescent="0.25">
      <c r="C1011" s="609"/>
      <c r="D1011" s="610"/>
      <c r="E1011" s="611"/>
      <c r="F1011" s="551"/>
      <c r="G1011" s="551"/>
      <c r="H1011" s="551"/>
      <c r="I1011" s="551"/>
      <c r="J1011" s="513"/>
      <c r="K1011" s="513"/>
      <c r="N1011" s="342"/>
      <c r="P1011"/>
    </row>
    <row r="1012" spans="3:16" x14ac:dyDescent="0.25">
      <c r="C1012" s="612"/>
      <c r="D1012" s="613"/>
      <c r="E1012" s="614"/>
      <c r="F1012" s="520"/>
      <c r="I1012" s="552"/>
      <c r="J1012" s="706"/>
      <c r="K1012" s="513"/>
      <c r="N1012" s="342"/>
      <c r="P1012"/>
    </row>
    <row r="1013" spans="3:16" x14ac:dyDescent="0.25">
      <c r="C1013" s="612"/>
      <c r="D1013" s="613"/>
      <c r="E1013" s="520"/>
      <c r="F1013" s="520"/>
      <c r="J1013"/>
      <c r="K1013"/>
      <c r="N1013" s="342"/>
      <c r="P1013"/>
    </row>
    <row r="1014" spans="3:16" x14ac:dyDescent="0.25">
      <c r="E1014" s="612"/>
      <c r="F1014" s="615"/>
      <c r="J1014" s="552"/>
    </row>
    <row r="1015" spans="3:16" x14ac:dyDescent="0.25">
      <c r="E1015" s="612"/>
      <c r="F1015" s="616"/>
      <c r="J1015" s="552"/>
    </row>
    <row r="1016" spans="3:16" x14ac:dyDescent="0.25">
      <c r="E1016" s="612"/>
      <c r="F1016" s="616"/>
      <c r="J1016" s="552"/>
    </row>
    <row r="1017" spans="3:16" x14ac:dyDescent="0.25">
      <c r="E1017" s="612"/>
      <c r="F1017" s="616"/>
      <c r="J1017" s="552"/>
    </row>
    <row r="1018" spans="3:16" x14ac:dyDescent="0.25">
      <c r="E1018" s="612"/>
      <c r="F1018" s="616"/>
      <c r="J1018" s="552"/>
    </row>
    <row r="1019" spans="3:16" x14ac:dyDescent="0.25">
      <c r="E1019" s="612"/>
      <c r="F1019" s="617"/>
      <c r="J1019" s="553"/>
    </row>
    <row r="1020" spans="3:16" x14ac:dyDescent="0.25">
      <c r="E1020" s="612"/>
      <c r="F1020" s="617"/>
      <c r="J1020" s="553"/>
    </row>
    <row r="1021" spans="3:16" x14ac:dyDescent="0.25">
      <c r="E1021" s="612"/>
      <c r="F1021" s="618"/>
    </row>
    <row r="1022" spans="3:16" x14ac:dyDescent="0.25">
      <c r="E1022" s="612"/>
      <c r="F1022" s="619"/>
    </row>
    <row r="1023" spans="3:16" x14ac:dyDescent="0.25">
      <c r="E1023" s="612"/>
      <c r="F1023" s="619"/>
    </row>
    <row r="1024" spans="3:16" x14ac:dyDescent="0.25">
      <c r="E1024" s="612"/>
      <c r="F1024" s="620"/>
    </row>
    <row r="1025" spans="5:6" x14ac:dyDescent="0.25">
      <c r="E1025" s="612"/>
      <c r="F1025" s="620"/>
    </row>
    <row r="1026" spans="5:6" x14ac:dyDescent="0.25">
      <c r="E1026" s="612"/>
      <c r="F1026" s="620"/>
    </row>
    <row r="1027" spans="5:6" x14ac:dyDescent="0.25">
      <c r="E1027" s="612"/>
      <c r="F1027" s="620"/>
    </row>
    <row r="1028" spans="5:6" x14ac:dyDescent="0.25">
      <c r="E1028" s="612"/>
      <c r="F1028" s="620"/>
    </row>
    <row r="1029" spans="5:6" x14ac:dyDescent="0.25">
      <c r="E1029" s="612"/>
      <c r="F1029" s="620"/>
    </row>
    <row r="1030" spans="5:6" x14ac:dyDescent="0.25">
      <c r="E1030" s="612"/>
      <c r="F1030" s="620"/>
    </row>
    <row r="1031" spans="5:6" x14ac:dyDescent="0.25">
      <c r="E1031" s="612"/>
      <c r="F1031" s="620"/>
    </row>
    <row r="1032" spans="5:6" x14ac:dyDescent="0.25">
      <c r="E1032" s="612"/>
      <c r="F1032" s="620"/>
    </row>
    <row r="1033" spans="5:6" x14ac:dyDescent="0.25">
      <c r="E1033" s="612"/>
      <c r="F1033" s="620"/>
    </row>
    <row r="1034" spans="5:6" x14ac:dyDescent="0.25">
      <c r="E1034" s="612"/>
      <c r="F1034" s="621"/>
    </row>
    <row r="1035" spans="5:6" x14ac:dyDescent="0.25">
      <c r="E1035" s="612"/>
      <c r="F1035" s="621"/>
    </row>
    <row r="1036" spans="5:6" x14ac:dyDescent="0.25">
      <c r="E1036" s="612"/>
      <c r="F1036" s="621"/>
    </row>
    <row r="1037" spans="5:6" x14ac:dyDescent="0.25">
      <c r="E1037" s="612"/>
      <c r="F1037" s="621"/>
    </row>
    <row r="1038" spans="5:6" x14ac:dyDescent="0.25">
      <c r="E1038" s="612"/>
      <c r="F1038" s="621"/>
    </row>
    <row r="1039" spans="5:6" x14ac:dyDescent="0.25">
      <c r="E1039" s="612"/>
      <c r="F1039" s="621"/>
    </row>
    <row r="1040" spans="5:6" x14ac:dyDescent="0.25">
      <c r="E1040" s="612"/>
      <c r="F1040" s="621"/>
    </row>
    <row r="1041" spans="5:6" x14ac:dyDescent="0.25">
      <c r="E1041" s="612"/>
      <c r="F1041" s="621"/>
    </row>
    <row r="1042" spans="5:6" x14ac:dyDescent="0.25">
      <c r="E1042" s="612"/>
      <c r="F1042" s="621"/>
    </row>
    <row r="1043" spans="5:6" x14ac:dyDescent="0.25">
      <c r="E1043" s="612"/>
      <c r="F1043" s="621"/>
    </row>
    <row r="1044" spans="5:6" x14ac:dyDescent="0.25">
      <c r="E1044" s="612"/>
      <c r="F1044" s="621"/>
    </row>
    <row r="1045" spans="5:6" x14ac:dyDescent="0.25">
      <c r="E1045" s="612"/>
      <c r="F1045" s="621"/>
    </row>
    <row r="1046" spans="5:6" x14ac:dyDescent="0.25">
      <c r="E1046" s="612"/>
      <c r="F1046" s="621"/>
    </row>
    <row r="1047" spans="5:6" x14ac:dyDescent="0.25">
      <c r="E1047" s="612"/>
      <c r="F1047" s="621"/>
    </row>
    <row r="1048" spans="5:6" x14ac:dyDescent="0.25">
      <c r="E1048" s="612"/>
      <c r="F1048" s="621"/>
    </row>
    <row r="1049" spans="5:6" x14ac:dyDescent="0.25">
      <c r="E1049" s="612"/>
      <c r="F1049" s="621"/>
    </row>
    <row r="1050" spans="5:6" x14ac:dyDescent="0.25">
      <c r="E1050" s="612"/>
      <c r="F1050" s="621"/>
    </row>
    <row r="1051" spans="5:6" x14ac:dyDescent="0.25">
      <c r="E1051" s="612"/>
      <c r="F1051" s="621"/>
    </row>
    <row r="1052" spans="5:6" x14ac:dyDescent="0.25">
      <c r="E1052" s="612"/>
      <c r="F1052" s="621"/>
    </row>
    <row r="1053" spans="5:6" x14ac:dyDescent="0.25">
      <c r="E1053" s="612"/>
      <c r="F1053" s="621"/>
    </row>
    <row r="1054" spans="5:6" x14ac:dyDescent="0.25">
      <c r="E1054" s="612"/>
      <c r="F1054" s="621"/>
    </row>
  </sheetData>
  <mergeCells count="69">
    <mergeCell ref="C925:C938"/>
    <mergeCell ref="C683:C708"/>
    <mergeCell ref="C785:C805"/>
    <mergeCell ref="C779:C784"/>
    <mergeCell ref="C887:C909"/>
    <mergeCell ref="G5:H7"/>
    <mergeCell ref="L7:M7"/>
    <mergeCell ref="C580:C598"/>
    <mergeCell ref="C365:C389"/>
    <mergeCell ref="C806:C822"/>
    <mergeCell ref="C441:C470"/>
    <mergeCell ref="E354:E356"/>
    <mergeCell ref="F354:F356"/>
    <mergeCell ref="D320:D321"/>
    <mergeCell ref="D288:D289"/>
    <mergeCell ref="F571:F573"/>
    <mergeCell ref="C390:C407"/>
    <mergeCell ref="C518:C536"/>
    <mergeCell ref="C253:C287"/>
    <mergeCell ref="H351:H353"/>
    <mergeCell ref="H354:H356"/>
    <mergeCell ref="C1:M1"/>
    <mergeCell ref="I5:K5"/>
    <mergeCell ref="D5:D8"/>
    <mergeCell ref="E12:E14"/>
    <mergeCell ref="F12:F14"/>
    <mergeCell ref="C3:K3"/>
    <mergeCell ref="J7:J8"/>
    <mergeCell ref="K7:K8"/>
    <mergeCell ref="E5:E8"/>
    <mergeCell ref="F5:F8"/>
    <mergeCell ref="J2:K2"/>
    <mergeCell ref="D4:I4"/>
    <mergeCell ref="J6:K6"/>
    <mergeCell ref="C5:C8"/>
    <mergeCell ref="I6:I8"/>
    <mergeCell ref="C11:C252"/>
    <mergeCell ref="C288:C289"/>
    <mergeCell ref="C537:C579"/>
    <mergeCell ref="F567:F570"/>
    <mergeCell ref="E567:E570"/>
    <mergeCell ref="E576:E579"/>
    <mergeCell ref="F576:F579"/>
    <mergeCell ref="E571:E573"/>
    <mergeCell ref="D325:D326"/>
    <mergeCell ref="C320:C363"/>
    <mergeCell ref="C408:C422"/>
    <mergeCell ref="C423:C440"/>
    <mergeCell ref="C471:C494"/>
    <mergeCell ref="E351:E353"/>
    <mergeCell ref="F351:F353"/>
    <mergeCell ref="D294:D298"/>
    <mergeCell ref="C495:C517"/>
    <mergeCell ref="D1005:D1007"/>
    <mergeCell ref="C1008:H1008"/>
    <mergeCell ref="D621:D624"/>
    <mergeCell ref="D625:D628"/>
    <mergeCell ref="D629:D630"/>
    <mergeCell ref="D994:D996"/>
    <mergeCell ref="D997:D1001"/>
    <mergeCell ref="C599:C639"/>
    <mergeCell ref="C855:C886"/>
    <mergeCell ref="C823:C854"/>
    <mergeCell ref="C652:C682"/>
    <mergeCell ref="C640:C651"/>
    <mergeCell ref="C709:C778"/>
    <mergeCell ref="C963:C1007"/>
    <mergeCell ref="C910:C924"/>
    <mergeCell ref="C939:C962"/>
  </mergeCells>
  <printOptions horizontalCentered="1"/>
  <pageMargins left="0" right="0" top="0.35433070866141736" bottom="0.35433070866141736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F803"/>
  <sheetViews>
    <sheetView topLeftCell="A608" zoomScale="98" zoomScaleNormal="98" workbookViewId="0">
      <selection activeCell="I608" sqref="I608"/>
    </sheetView>
  </sheetViews>
  <sheetFormatPr defaultRowHeight="15" x14ac:dyDescent="0.25"/>
  <cols>
    <col min="1" max="1" width="0.85546875" customWidth="1"/>
    <col min="2" max="2" width="13.7109375" customWidth="1"/>
    <col min="5" max="5" width="11.42578125" customWidth="1"/>
    <col min="6" max="6" width="12.28515625" customWidth="1"/>
    <col min="7" max="7" width="12.7109375" customWidth="1"/>
    <col min="8" max="8" width="10.5703125" customWidth="1"/>
    <col min="9" max="9" width="10.140625" customWidth="1"/>
    <col min="10" max="10" width="11.140625" customWidth="1"/>
    <col min="11" max="11" width="11.28515625" customWidth="1"/>
    <col min="12" max="12" width="10.5703125" customWidth="1"/>
    <col min="13" max="13" width="12" customWidth="1"/>
    <col min="14" max="15" width="9.28515625" bestFit="1" customWidth="1"/>
    <col min="16" max="16" width="11.5703125" customWidth="1"/>
    <col min="17" max="17" width="12" customWidth="1"/>
    <col min="18" max="19" width="9.28515625" bestFit="1" customWidth="1"/>
  </cols>
  <sheetData>
    <row r="2" spans="2:19" x14ac:dyDescent="0.25">
      <c r="B2" s="16"/>
      <c r="C2" s="16" t="s">
        <v>28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4" spans="2:19" ht="118.5" customHeight="1" x14ac:dyDescent="0.25">
      <c r="B4" s="874" t="s">
        <v>0</v>
      </c>
      <c r="C4" s="890" t="s">
        <v>1</v>
      </c>
      <c r="D4" s="891"/>
      <c r="E4" s="892"/>
      <c r="F4" s="874" t="s">
        <v>24</v>
      </c>
      <c r="G4" s="874"/>
      <c r="H4" s="874" t="s">
        <v>25</v>
      </c>
      <c r="I4" s="874"/>
      <c r="J4" s="874" t="s">
        <v>5</v>
      </c>
      <c r="K4" s="874"/>
      <c r="L4" s="874" t="s">
        <v>6</v>
      </c>
      <c r="M4" s="874"/>
      <c r="N4" s="874" t="s">
        <v>4</v>
      </c>
      <c r="O4" s="874"/>
      <c r="P4" s="874" t="s">
        <v>3</v>
      </c>
      <c r="Q4" s="874"/>
      <c r="R4" s="874" t="s">
        <v>2</v>
      </c>
      <c r="S4" s="874"/>
    </row>
    <row r="5" spans="2:19" ht="31.5" customHeight="1" x14ac:dyDescent="0.25">
      <c r="B5" s="874"/>
      <c r="C5" s="893"/>
      <c r="D5" s="894"/>
      <c r="E5" s="895"/>
      <c r="F5" s="13" t="s">
        <v>10</v>
      </c>
      <c r="G5" s="13" t="s">
        <v>11</v>
      </c>
      <c r="H5" s="13" t="s">
        <v>10</v>
      </c>
      <c r="I5" s="13" t="s">
        <v>11</v>
      </c>
      <c r="J5" s="13" t="s">
        <v>10</v>
      </c>
      <c r="K5" s="13" t="s">
        <v>11</v>
      </c>
      <c r="L5" s="13" t="s">
        <v>10</v>
      </c>
      <c r="M5" s="13" t="s">
        <v>11</v>
      </c>
      <c r="N5" s="13" t="s">
        <v>10</v>
      </c>
      <c r="O5" s="13" t="s">
        <v>11</v>
      </c>
      <c r="P5" s="13" t="s">
        <v>10</v>
      </c>
      <c r="Q5" s="13" t="s">
        <v>11</v>
      </c>
      <c r="R5" s="13" t="s">
        <v>10</v>
      </c>
      <c r="S5" s="13" t="s">
        <v>11</v>
      </c>
    </row>
    <row r="6" spans="2:19" x14ac:dyDescent="0.25">
      <c r="B6" s="14">
        <v>1</v>
      </c>
      <c r="C6" s="875">
        <v>2</v>
      </c>
      <c r="D6" s="875"/>
      <c r="E6" s="875"/>
      <c r="F6" s="14">
        <v>3</v>
      </c>
      <c r="G6" s="14">
        <v>4</v>
      </c>
      <c r="H6" s="14">
        <v>5</v>
      </c>
      <c r="I6" s="14">
        <v>6</v>
      </c>
      <c r="J6" s="14">
        <v>7</v>
      </c>
      <c r="K6" s="14">
        <v>8</v>
      </c>
      <c r="L6" s="14">
        <v>9</v>
      </c>
      <c r="M6" s="14">
        <v>10</v>
      </c>
      <c r="N6" s="14">
        <v>11</v>
      </c>
      <c r="O6" s="14">
        <v>12</v>
      </c>
      <c r="P6" s="14">
        <v>13</v>
      </c>
      <c r="Q6" s="14">
        <v>14</v>
      </c>
      <c r="R6" s="14">
        <v>15</v>
      </c>
      <c r="S6" s="14">
        <v>16</v>
      </c>
    </row>
    <row r="7" spans="2:19" ht="29.25" customHeight="1" x14ac:dyDescent="0.25">
      <c r="B7" s="789" t="s">
        <v>77</v>
      </c>
      <c r="C7" s="758" t="s">
        <v>270</v>
      </c>
      <c r="D7" s="759"/>
      <c r="E7" s="760"/>
      <c r="F7" s="66" t="s">
        <v>40</v>
      </c>
      <c r="G7" s="66" t="s">
        <v>40</v>
      </c>
      <c r="H7" s="66" t="s">
        <v>40</v>
      </c>
      <c r="I7" s="66" t="s">
        <v>40</v>
      </c>
      <c r="J7" s="239">
        <v>36282</v>
      </c>
      <c r="K7" s="239">
        <v>36715</v>
      </c>
      <c r="L7" s="239">
        <v>7130</v>
      </c>
      <c r="M7" s="239">
        <v>5196</v>
      </c>
      <c r="N7" s="66">
        <v>-239</v>
      </c>
      <c r="O7" s="66">
        <v>-734</v>
      </c>
      <c r="P7" s="66">
        <v>2597</v>
      </c>
      <c r="Q7" s="66">
        <v>2177</v>
      </c>
      <c r="R7" s="87">
        <v>107</v>
      </c>
      <c r="S7" s="87">
        <v>97</v>
      </c>
    </row>
    <row r="8" spans="2:19" ht="15" customHeight="1" x14ac:dyDescent="0.25">
      <c r="B8" s="790"/>
      <c r="C8" s="758" t="s">
        <v>121</v>
      </c>
      <c r="D8" s="759"/>
      <c r="E8" s="760"/>
      <c r="F8" s="879"/>
      <c r="G8" s="880"/>
      <c r="H8" s="880"/>
      <c r="I8" s="880"/>
      <c r="J8" s="880"/>
      <c r="K8" s="880"/>
      <c r="L8" s="880"/>
      <c r="M8" s="880"/>
      <c r="N8" s="880"/>
      <c r="O8" s="880"/>
      <c r="P8" s="880"/>
      <c r="Q8" s="880"/>
      <c r="R8" s="880"/>
      <c r="S8" s="881"/>
    </row>
    <row r="9" spans="2:19" ht="15" customHeight="1" x14ac:dyDescent="0.25">
      <c r="B9" s="790"/>
      <c r="C9" s="786" t="s">
        <v>50</v>
      </c>
      <c r="D9" s="787"/>
      <c r="E9" s="788"/>
      <c r="F9" s="71">
        <v>51498.267149999992</v>
      </c>
      <c r="G9" s="71">
        <v>51231.385029999998</v>
      </c>
      <c r="H9" s="72">
        <v>36185.09433</v>
      </c>
      <c r="I9" s="72">
        <v>35603.335195</v>
      </c>
      <c r="J9" s="73">
        <f>F9*16.91</f>
        <v>870835.69750649983</v>
      </c>
      <c r="K9" s="73">
        <f>G9*19.86</f>
        <v>1017455.3066957999</v>
      </c>
      <c r="L9" s="72">
        <v>611782.72319519997</v>
      </c>
      <c r="M9" s="72">
        <v>707054.137476</v>
      </c>
      <c r="N9" s="844">
        <v>-24391</v>
      </c>
      <c r="O9" s="844">
        <v>10184</v>
      </c>
      <c r="P9" s="844">
        <v>2822421.642</v>
      </c>
      <c r="Q9" s="844">
        <v>3205734.1889999998</v>
      </c>
      <c r="R9" s="882">
        <v>1249</v>
      </c>
      <c r="S9" s="882">
        <v>1248</v>
      </c>
    </row>
    <row r="10" spans="2:19" ht="15" customHeight="1" x14ac:dyDescent="0.25">
      <c r="B10" s="790"/>
      <c r="C10" s="786" t="s">
        <v>78</v>
      </c>
      <c r="D10" s="787"/>
      <c r="E10" s="788"/>
      <c r="F10" s="71">
        <v>56300.541999999994</v>
      </c>
      <c r="G10" s="71">
        <v>54319.269</v>
      </c>
      <c r="H10" s="72">
        <v>36683.616000000002</v>
      </c>
      <c r="I10" s="72">
        <v>36114.357000000004</v>
      </c>
      <c r="J10" s="73">
        <f>F10*14.04</f>
        <v>790459.60967999988</v>
      </c>
      <c r="K10" s="73">
        <f>G10*15.87</f>
        <v>862046.79902999999</v>
      </c>
      <c r="L10" s="72">
        <v>515072.59749000001</v>
      </c>
      <c r="M10" s="72">
        <v>572970.65151</v>
      </c>
      <c r="N10" s="845"/>
      <c r="O10" s="845"/>
      <c r="P10" s="845"/>
      <c r="Q10" s="845"/>
      <c r="R10" s="883"/>
      <c r="S10" s="883"/>
    </row>
    <row r="11" spans="2:19" s="67" customFormat="1" ht="15" customHeight="1" x14ac:dyDescent="0.25">
      <c r="B11" s="790"/>
      <c r="C11" s="823" t="s">
        <v>152</v>
      </c>
      <c r="D11" s="824"/>
      <c r="E11" s="825"/>
      <c r="F11" s="71"/>
      <c r="G11" s="71"/>
      <c r="H11" s="72"/>
      <c r="I11" s="72"/>
      <c r="J11" s="57">
        <v>16167</v>
      </c>
      <c r="K11" s="57">
        <v>13343</v>
      </c>
      <c r="L11" s="57">
        <v>14052</v>
      </c>
      <c r="M11" s="57">
        <v>13260</v>
      </c>
      <c r="N11" s="57">
        <v>-667</v>
      </c>
      <c r="O11" s="57">
        <v>-1141</v>
      </c>
      <c r="P11" s="57">
        <v>9313</v>
      </c>
      <c r="Q11" s="57">
        <v>9359</v>
      </c>
      <c r="R11" s="85">
        <v>45</v>
      </c>
      <c r="S11" s="85">
        <v>42</v>
      </c>
    </row>
    <row r="12" spans="2:19" s="67" customFormat="1" ht="15" customHeight="1" x14ac:dyDescent="0.25">
      <c r="B12" s="790"/>
      <c r="C12" s="786" t="s">
        <v>79</v>
      </c>
      <c r="D12" s="787"/>
      <c r="E12" s="788"/>
      <c r="F12" s="71"/>
      <c r="G12" s="71"/>
      <c r="H12" s="72"/>
      <c r="I12" s="72"/>
      <c r="J12" s="73"/>
      <c r="K12" s="73"/>
      <c r="L12" s="57">
        <v>6937</v>
      </c>
      <c r="M12" s="57">
        <v>6264.8</v>
      </c>
      <c r="N12" s="57">
        <v>379.4</v>
      </c>
      <c r="O12" s="57">
        <v>-171</v>
      </c>
      <c r="P12" s="74"/>
      <c r="Q12" s="74"/>
      <c r="R12" s="68"/>
      <c r="S12" s="68"/>
    </row>
    <row r="13" spans="2:19" s="67" customFormat="1" ht="15" customHeight="1" x14ac:dyDescent="0.25">
      <c r="B13" s="790"/>
      <c r="C13" s="786" t="s">
        <v>80</v>
      </c>
      <c r="D13" s="787"/>
      <c r="E13" s="788"/>
      <c r="F13" s="58"/>
      <c r="G13" s="58"/>
      <c r="H13" s="13">
        <v>9.7383000000000006</v>
      </c>
      <c r="I13" s="19">
        <v>10.878</v>
      </c>
      <c r="J13" s="58"/>
      <c r="K13" s="58"/>
      <c r="L13" s="57">
        <v>2341.9</v>
      </c>
      <c r="M13" s="57">
        <v>3173.2</v>
      </c>
      <c r="N13" s="57">
        <v>-987</v>
      </c>
      <c r="O13" s="57">
        <v>-577</v>
      </c>
      <c r="P13" s="58"/>
      <c r="Q13" s="58"/>
      <c r="R13" s="58"/>
      <c r="S13" s="58"/>
    </row>
    <row r="14" spans="2:19" s="67" customFormat="1" ht="27" customHeight="1" x14ac:dyDescent="0.25">
      <c r="B14" s="790"/>
      <c r="C14" s="808" t="s">
        <v>81</v>
      </c>
      <c r="D14" s="809"/>
      <c r="E14" s="810"/>
      <c r="F14" s="75"/>
      <c r="G14" s="58"/>
      <c r="H14" s="13">
        <v>18.809999999999999</v>
      </c>
      <c r="I14" s="19">
        <v>18.936</v>
      </c>
      <c r="J14" s="58"/>
      <c r="K14" s="58"/>
      <c r="L14" s="57">
        <v>2733.2</v>
      </c>
      <c r="M14" s="57">
        <v>2880.1</v>
      </c>
      <c r="N14" s="57">
        <v>150.4</v>
      </c>
      <c r="O14" s="57">
        <v>-274</v>
      </c>
      <c r="P14" s="58"/>
      <c r="Q14" s="58"/>
      <c r="R14" s="58"/>
      <c r="S14" s="58"/>
    </row>
    <row r="15" spans="2:19" s="67" customFormat="1" ht="29.25" customHeight="1" x14ac:dyDescent="0.25">
      <c r="B15" s="790"/>
      <c r="C15" s="758" t="s">
        <v>151</v>
      </c>
      <c r="D15" s="759"/>
      <c r="E15" s="760"/>
      <c r="F15" s="237">
        <v>611173</v>
      </c>
      <c r="G15" s="238">
        <v>642181</v>
      </c>
      <c r="H15" s="238">
        <v>107783</v>
      </c>
      <c r="I15" s="237">
        <v>116018</v>
      </c>
      <c r="J15" s="51">
        <v>611173</v>
      </c>
      <c r="K15" s="51">
        <v>642181</v>
      </c>
      <c r="L15" s="39">
        <v>107783</v>
      </c>
      <c r="M15" s="39">
        <v>116018</v>
      </c>
      <c r="N15" s="39">
        <v>5584</v>
      </c>
      <c r="O15" s="39">
        <v>5463</v>
      </c>
      <c r="P15" s="51">
        <v>21829</v>
      </c>
      <c r="Q15" s="51">
        <v>26739</v>
      </c>
      <c r="R15" s="233">
        <v>174</v>
      </c>
      <c r="S15" s="233">
        <v>173</v>
      </c>
    </row>
    <row r="16" spans="2:19" s="67" customFormat="1" ht="22.5" customHeight="1" x14ac:dyDescent="0.25">
      <c r="B16" s="790"/>
      <c r="C16" s="758" t="s">
        <v>387</v>
      </c>
      <c r="D16" s="759"/>
      <c r="E16" s="760"/>
      <c r="F16" s="39" t="s">
        <v>40</v>
      </c>
      <c r="G16" s="51" t="s">
        <v>40</v>
      </c>
      <c r="H16" s="51">
        <v>2538.44</v>
      </c>
      <c r="I16" s="39">
        <v>2580.4499999999998</v>
      </c>
      <c r="J16" s="51" t="s">
        <v>40</v>
      </c>
      <c r="K16" s="51" t="s">
        <v>40</v>
      </c>
      <c r="L16" s="39">
        <v>3644586</v>
      </c>
      <c r="M16" s="39">
        <v>4046858</v>
      </c>
      <c r="N16" s="39">
        <v>17253</v>
      </c>
      <c r="O16" s="39">
        <v>7263</v>
      </c>
      <c r="P16" s="51">
        <v>902100.5</v>
      </c>
      <c r="Q16" s="51">
        <v>853418</v>
      </c>
      <c r="R16" s="233">
        <v>1814</v>
      </c>
      <c r="S16" s="233">
        <v>1812.6</v>
      </c>
    </row>
    <row r="17" spans="2:19" s="67" customFormat="1" ht="15" customHeight="1" x14ac:dyDescent="0.25">
      <c r="B17" s="790"/>
      <c r="C17" s="758" t="s">
        <v>388</v>
      </c>
      <c r="D17" s="759"/>
      <c r="E17" s="760"/>
      <c r="F17" s="89" t="s">
        <v>40</v>
      </c>
      <c r="G17" s="234" t="s">
        <v>40</v>
      </c>
      <c r="H17" s="51">
        <v>1103</v>
      </c>
      <c r="I17" s="39">
        <v>1128</v>
      </c>
      <c r="J17" s="236" t="s">
        <v>40</v>
      </c>
      <c r="K17" s="236" t="s">
        <v>40</v>
      </c>
      <c r="L17" s="39">
        <v>673236</v>
      </c>
      <c r="M17" s="39">
        <v>749848</v>
      </c>
      <c r="N17" s="39">
        <v>69679</v>
      </c>
      <c r="O17" s="39">
        <v>66534</v>
      </c>
      <c r="P17" s="51">
        <v>1019179</v>
      </c>
      <c r="Q17" s="51">
        <v>1096633</v>
      </c>
      <c r="R17" s="233">
        <v>573</v>
      </c>
      <c r="S17" s="233">
        <v>575</v>
      </c>
    </row>
    <row r="18" spans="2:19" s="67" customFormat="1" ht="15" customHeight="1" x14ac:dyDescent="0.25">
      <c r="B18" s="790"/>
      <c r="C18" s="758" t="s">
        <v>389</v>
      </c>
      <c r="D18" s="759"/>
      <c r="E18" s="760"/>
      <c r="F18" s="89" t="s">
        <v>40</v>
      </c>
      <c r="G18" s="234" t="s">
        <v>40</v>
      </c>
      <c r="H18" s="51">
        <v>89016</v>
      </c>
      <c r="I18" s="39">
        <v>105910</v>
      </c>
      <c r="J18" s="236" t="s">
        <v>40</v>
      </c>
      <c r="K18" s="236" t="s">
        <v>40</v>
      </c>
      <c r="L18" s="39">
        <v>9792</v>
      </c>
      <c r="M18" s="39">
        <v>10776</v>
      </c>
      <c r="N18" s="39">
        <v>-1080</v>
      </c>
      <c r="O18" s="39">
        <v>1593</v>
      </c>
      <c r="P18" s="51">
        <v>757</v>
      </c>
      <c r="Q18" s="51">
        <v>541</v>
      </c>
      <c r="R18" s="233">
        <v>56</v>
      </c>
      <c r="S18" s="233">
        <v>57</v>
      </c>
    </row>
    <row r="19" spans="2:19" s="67" customFormat="1" ht="15" customHeight="1" x14ac:dyDescent="0.25">
      <c r="B19" s="790"/>
      <c r="C19" s="758" t="s">
        <v>390</v>
      </c>
      <c r="D19" s="759"/>
      <c r="E19" s="760"/>
      <c r="F19" s="89" t="s">
        <v>40</v>
      </c>
      <c r="G19" s="234" t="s">
        <v>40</v>
      </c>
      <c r="H19" s="51" t="s">
        <v>40</v>
      </c>
      <c r="I19" s="39" t="s">
        <v>40</v>
      </c>
      <c r="J19" s="51">
        <v>361189</v>
      </c>
      <c r="K19" s="236" t="s">
        <v>40</v>
      </c>
      <c r="L19" s="39">
        <v>11892</v>
      </c>
      <c r="M19" s="39">
        <v>47751</v>
      </c>
      <c r="N19" s="39">
        <v>-669</v>
      </c>
      <c r="O19" s="39">
        <v>2168</v>
      </c>
      <c r="P19" s="51">
        <v>997</v>
      </c>
      <c r="Q19" s="51">
        <v>997</v>
      </c>
      <c r="R19" s="233">
        <v>8</v>
      </c>
      <c r="S19" s="233">
        <v>15</v>
      </c>
    </row>
    <row r="20" spans="2:19" s="67" customFormat="1" ht="29.25" customHeight="1" x14ac:dyDescent="0.25">
      <c r="B20" s="790"/>
      <c r="C20" s="758" t="s">
        <v>391</v>
      </c>
      <c r="D20" s="759"/>
      <c r="E20" s="760"/>
      <c r="F20" s="89" t="s">
        <v>40</v>
      </c>
      <c r="G20" s="235" t="s">
        <v>40</v>
      </c>
      <c r="H20" s="51">
        <v>369</v>
      </c>
      <c r="I20" s="39">
        <v>399</v>
      </c>
      <c r="J20" s="236" t="s">
        <v>40</v>
      </c>
      <c r="K20" s="236" t="s">
        <v>40</v>
      </c>
      <c r="L20" s="39">
        <v>10764</v>
      </c>
      <c r="M20" s="39">
        <v>20028</v>
      </c>
      <c r="N20" s="39">
        <v>1647</v>
      </c>
      <c r="O20" s="39">
        <v>6292</v>
      </c>
      <c r="P20" s="51">
        <v>2811</v>
      </c>
      <c r="Q20" s="51">
        <v>5262</v>
      </c>
      <c r="R20" s="233">
        <v>18</v>
      </c>
      <c r="S20" s="233">
        <v>20</v>
      </c>
    </row>
    <row r="21" spans="2:19" s="67" customFormat="1" ht="30.75" customHeight="1" x14ac:dyDescent="0.25">
      <c r="B21" s="790"/>
      <c r="C21" s="758" t="s">
        <v>395</v>
      </c>
      <c r="D21" s="759"/>
      <c r="E21" s="760"/>
      <c r="F21" s="39">
        <v>49533</v>
      </c>
      <c r="G21" s="51">
        <v>48067.7</v>
      </c>
      <c r="H21" s="51">
        <v>3817.12</v>
      </c>
      <c r="I21" s="39">
        <v>3739.9</v>
      </c>
      <c r="J21" s="51">
        <v>1689890</v>
      </c>
      <c r="K21" s="51">
        <v>1643732</v>
      </c>
      <c r="L21" s="39">
        <v>172676</v>
      </c>
      <c r="M21" s="39">
        <v>178062</v>
      </c>
      <c r="N21" s="39">
        <v>444.5</v>
      </c>
      <c r="O21" s="39">
        <v>522.70000000000005</v>
      </c>
      <c r="P21" s="51">
        <v>78061</v>
      </c>
      <c r="Q21" s="51">
        <v>82559</v>
      </c>
      <c r="R21" s="233">
        <v>229</v>
      </c>
      <c r="S21" s="233">
        <v>233</v>
      </c>
    </row>
    <row r="22" spans="2:19" s="67" customFormat="1" ht="17.25" customHeight="1" x14ac:dyDescent="0.25">
      <c r="B22" s="790"/>
      <c r="C22" s="758" t="s">
        <v>394</v>
      </c>
      <c r="D22" s="759"/>
      <c r="E22" s="760"/>
      <c r="F22" s="39">
        <v>49533</v>
      </c>
      <c r="G22" s="51">
        <v>48067.7</v>
      </c>
      <c r="H22" s="51">
        <v>4038</v>
      </c>
      <c r="I22" s="39">
        <v>4255</v>
      </c>
      <c r="J22" s="51">
        <v>1689890</v>
      </c>
      <c r="K22" s="51">
        <v>1643732</v>
      </c>
      <c r="L22" s="39">
        <v>224583</v>
      </c>
      <c r="M22" s="39">
        <v>234465</v>
      </c>
      <c r="N22" s="39">
        <v>762</v>
      </c>
      <c r="O22" s="39">
        <v>445</v>
      </c>
      <c r="P22" s="51">
        <v>61103</v>
      </c>
      <c r="Q22" s="51">
        <v>63804</v>
      </c>
      <c r="R22" s="240">
        <v>302</v>
      </c>
      <c r="S22" s="233">
        <v>298</v>
      </c>
    </row>
    <row r="23" spans="2:19" s="67" customFormat="1" ht="15" customHeight="1" x14ac:dyDescent="0.25">
      <c r="B23" s="790"/>
      <c r="C23" s="758" t="s">
        <v>396</v>
      </c>
      <c r="D23" s="759"/>
      <c r="E23" s="760"/>
      <c r="F23" s="10" t="s">
        <v>40</v>
      </c>
      <c r="G23" s="233" t="s">
        <v>40</v>
      </c>
      <c r="H23" s="51" t="s">
        <v>40</v>
      </c>
      <c r="I23" s="39" t="s">
        <v>40</v>
      </c>
      <c r="J23" s="51">
        <v>4222400</v>
      </c>
      <c r="K23" s="51">
        <v>3929300</v>
      </c>
      <c r="L23" s="39">
        <v>289140</v>
      </c>
      <c r="M23" s="39">
        <v>293145</v>
      </c>
      <c r="N23" s="39">
        <v>738</v>
      </c>
      <c r="O23" s="39">
        <v>190</v>
      </c>
      <c r="P23" s="51">
        <v>42837</v>
      </c>
      <c r="Q23" s="51">
        <v>38495</v>
      </c>
      <c r="R23" s="233">
        <v>360</v>
      </c>
      <c r="S23" s="233">
        <v>362</v>
      </c>
    </row>
    <row r="24" spans="2:19" s="67" customFormat="1" ht="15" customHeight="1" x14ac:dyDescent="0.25">
      <c r="B24" s="790"/>
      <c r="C24" s="758" t="s">
        <v>397</v>
      </c>
      <c r="D24" s="759"/>
      <c r="E24" s="760"/>
      <c r="F24" s="89" t="s">
        <v>40</v>
      </c>
      <c r="G24" s="234" t="s">
        <v>40</v>
      </c>
      <c r="H24" s="51">
        <v>3237</v>
      </c>
      <c r="I24" s="39">
        <v>1494</v>
      </c>
      <c r="J24" s="236" t="s">
        <v>40</v>
      </c>
      <c r="K24" s="236" t="s">
        <v>40</v>
      </c>
      <c r="L24" s="39">
        <v>19119.66</v>
      </c>
      <c r="M24" s="39">
        <v>17373.5</v>
      </c>
      <c r="N24" s="39">
        <v>-3688.22</v>
      </c>
      <c r="O24" s="39">
        <v>-3411</v>
      </c>
      <c r="P24" s="51">
        <v>5289</v>
      </c>
      <c r="Q24" s="51">
        <v>6582.7</v>
      </c>
      <c r="R24" s="233">
        <v>41</v>
      </c>
      <c r="S24" s="233">
        <v>37</v>
      </c>
    </row>
    <row r="25" spans="2:19" s="67" customFormat="1" ht="30" customHeight="1" x14ac:dyDescent="0.25">
      <c r="B25" s="790"/>
      <c r="C25" s="758" t="s">
        <v>400</v>
      </c>
      <c r="D25" s="759"/>
      <c r="E25" s="760"/>
      <c r="F25" s="27">
        <v>83.5</v>
      </c>
      <c r="G25" s="244">
        <v>82</v>
      </c>
      <c r="H25" s="51">
        <v>24.6</v>
      </c>
      <c r="I25" s="39">
        <v>22.875</v>
      </c>
      <c r="J25" s="236" t="s">
        <v>392</v>
      </c>
      <c r="K25" s="236" t="s">
        <v>392</v>
      </c>
      <c r="L25" s="39">
        <v>260929.4</v>
      </c>
      <c r="M25" s="39">
        <v>269108.09999999998</v>
      </c>
      <c r="N25" s="39">
        <v>-34885</v>
      </c>
      <c r="O25" s="39">
        <v>-12952</v>
      </c>
      <c r="P25" s="51">
        <v>229196</v>
      </c>
      <c r="Q25" s="51">
        <v>174606</v>
      </c>
      <c r="R25" s="240">
        <v>1192</v>
      </c>
      <c r="S25" s="240">
        <v>1112</v>
      </c>
    </row>
    <row r="26" spans="2:19" s="67" customFormat="1" ht="29.25" customHeight="1" x14ac:dyDescent="0.25">
      <c r="B26" s="790"/>
      <c r="C26" s="758" t="s">
        <v>402</v>
      </c>
      <c r="D26" s="759"/>
      <c r="E26" s="760"/>
      <c r="F26" s="27">
        <v>83.5</v>
      </c>
      <c r="G26" s="244">
        <v>82</v>
      </c>
      <c r="H26" s="51">
        <v>18.5</v>
      </c>
      <c r="I26" s="39">
        <v>17.100000000000001</v>
      </c>
      <c r="J26" s="236" t="s">
        <v>40</v>
      </c>
      <c r="K26" s="236" t="s">
        <v>40</v>
      </c>
      <c r="L26" s="39">
        <v>198602.1</v>
      </c>
      <c r="M26" s="39">
        <v>199003.7</v>
      </c>
      <c r="N26" s="39">
        <v>-37050</v>
      </c>
      <c r="O26" s="39">
        <v>-80607</v>
      </c>
      <c r="P26" s="51">
        <v>163263</v>
      </c>
      <c r="Q26" s="51">
        <v>196484</v>
      </c>
      <c r="R26" s="240">
        <v>797</v>
      </c>
      <c r="S26" s="240">
        <v>789</v>
      </c>
    </row>
    <row r="27" spans="2:19" s="67" customFormat="1" ht="61.5" customHeight="1" x14ac:dyDescent="0.25">
      <c r="B27" s="790"/>
      <c r="C27" s="758" t="s">
        <v>404</v>
      </c>
      <c r="D27" s="759"/>
      <c r="E27" s="760"/>
      <c r="F27" s="27" t="s">
        <v>40</v>
      </c>
      <c r="G27" s="244" t="s">
        <v>40</v>
      </c>
      <c r="H27" s="51" t="s">
        <v>40</v>
      </c>
      <c r="I27" s="39" t="s">
        <v>40</v>
      </c>
      <c r="J27" s="51">
        <v>384333</v>
      </c>
      <c r="K27" s="51">
        <v>823306</v>
      </c>
      <c r="L27" s="39">
        <v>6428</v>
      </c>
      <c r="M27" s="39">
        <v>5152</v>
      </c>
      <c r="N27" s="39">
        <v>-764</v>
      </c>
      <c r="O27" s="39">
        <v>-31</v>
      </c>
      <c r="P27" s="51">
        <v>141</v>
      </c>
      <c r="Q27" s="51">
        <v>76</v>
      </c>
      <c r="R27" s="240">
        <v>18</v>
      </c>
      <c r="S27" s="240">
        <v>13</v>
      </c>
    </row>
    <row r="28" spans="2:19" s="67" customFormat="1" ht="30.75" customHeight="1" x14ac:dyDescent="0.25">
      <c r="B28" s="790"/>
      <c r="C28" s="758" t="s">
        <v>405</v>
      </c>
      <c r="D28" s="759"/>
      <c r="E28" s="760"/>
      <c r="F28" s="39">
        <v>4597</v>
      </c>
      <c r="G28" s="51">
        <v>12722</v>
      </c>
      <c r="H28" s="51">
        <v>4597</v>
      </c>
      <c r="I28" s="39">
        <v>12722</v>
      </c>
      <c r="J28" s="51">
        <v>22161</v>
      </c>
      <c r="K28" s="51">
        <v>23966</v>
      </c>
      <c r="L28" s="39">
        <v>22161</v>
      </c>
      <c r="M28" s="39">
        <v>23966</v>
      </c>
      <c r="N28" s="39">
        <v>-404</v>
      </c>
      <c r="O28" s="39">
        <v>-1596</v>
      </c>
      <c r="P28" s="51">
        <v>32755</v>
      </c>
      <c r="Q28" s="51">
        <v>29001.1</v>
      </c>
      <c r="R28" s="240">
        <v>16</v>
      </c>
      <c r="S28" s="240">
        <v>17</v>
      </c>
    </row>
    <row r="29" spans="2:19" s="67" customFormat="1" ht="19.5" customHeight="1" x14ac:dyDescent="0.25">
      <c r="B29" s="790"/>
      <c r="C29" s="758" t="s">
        <v>407</v>
      </c>
      <c r="D29" s="759"/>
      <c r="E29" s="760"/>
      <c r="F29" s="27" t="s">
        <v>408</v>
      </c>
      <c r="G29" s="244" t="s">
        <v>409</v>
      </c>
      <c r="H29" s="51" t="s">
        <v>409</v>
      </c>
      <c r="I29" s="39" t="s">
        <v>409</v>
      </c>
      <c r="J29" s="236" t="s">
        <v>409</v>
      </c>
      <c r="K29" s="236" t="s">
        <v>409</v>
      </c>
      <c r="L29" s="39">
        <v>9755.3029999999999</v>
      </c>
      <c r="M29" s="39">
        <v>9406.4539999999997</v>
      </c>
      <c r="N29" s="39">
        <v>688.82899999999995</v>
      </c>
      <c r="O29" s="39">
        <v>-481.22500000000002</v>
      </c>
      <c r="P29" s="51">
        <v>108501.01699999999</v>
      </c>
      <c r="Q29" s="51">
        <v>119610.44349999999</v>
      </c>
      <c r="R29" s="240">
        <v>91</v>
      </c>
      <c r="S29" s="240">
        <v>83</v>
      </c>
    </row>
    <row r="30" spans="2:19" s="67" customFormat="1" ht="30.75" customHeight="1" x14ac:dyDescent="0.25">
      <c r="B30" s="790"/>
      <c r="C30" s="758" t="s">
        <v>411</v>
      </c>
      <c r="D30" s="759"/>
      <c r="E30" s="760"/>
      <c r="F30" s="27" t="s">
        <v>40</v>
      </c>
      <c r="G30" s="244" t="s">
        <v>40</v>
      </c>
      <c r="H30" s="51" t="s">
        <v>40</v>
      </c>
      <c r="I30" s="39" t="s">
        <v>409</v>
      </c>
      <c r="J30" s="51">
        <v>559477.1</v>
      </c>
      <c r="K30" s="51">
        <v>536519.30000000005</v>
      </c>
      <c r="L30" s="39">
        <v>24310.400000000001</v>
      </c>
      <c r="M30" s="39">
        <v>29344.799999999999</v>
      </c>
      <c r="N30" s="39">
        <v>5776.6</v>
      </c>
      <c r="O30" s="39">
        <v>8072.8</v>
      </c>
      <c r="P30" s="51">
        <v>367192.9</v>
      </c>
      <c r="Q30" s="51">
        <v>257598.1</v>
      </c>
      <c r="R30" s="240">
        <v>721</v>
      </c>
      <c r="S30" s="240">
        <v>693</v>
      </c>
    </row>
    <row r="31" spans="2:19" s="67" customFormat="1" ht="43.5" customHeight="1" x14ac:dyDescent="0.25">
      <c r="B31" s="790"/>
      <c r="C31" s="758" t="s">
        <v>412</v>
      </c>
      <c r="D31" s="759"/>
      <c r="E31" s="760"/>
      <c r="F31" s="27" t="s">
        <v>40</v>
      </c>
      <c r="G31" s="244" t="s">
        <v>40</v>
      </c>
      <c r="H31" s="51" t="s">
        <v>40</v>
      </c>
      <c r="I31" s="39" t="s">
        <v>409</v>
      </c>
      <c r="J31" s="51" t="s">
        <v>409</v>
      </c>
      <c r="K31" s="51">
        <v>1869.3</v>
      </c>
      <c r="L31" s="39" t="s">
        <v>40</v>
      </c>
      <c r="M31" s="39">
        <v>160.88</v>
      </c>
      <c r="N31" s="39" t="s">
        <v>40</v>
      </c>
      <c r="O31" s="39">
        <v>-424.93</v>
      </c>
      <c r="P31" s="51" t="s">
        <v>40</v>
      </c>
      <c r="Q31" s="51">
        <v>1170.28</v>
      </c>
      <c r="R31" s="240" t="s">
        <v>40</v>
      </c>
      <c r="S31" s="240">
        <v>14</v>
      </c>
    </row>
    <row r="32" spans="2:19" s="67" customFormat="1" ht="45.75" customHeight="1" x14ac:dyDescent="0.25">
      <c r="B32" s="790"/>
      <c r="C32" s="758" t="s">
        <v>414</v>
      </c>
      <c r="D32" s="759"/>
      <c r="E32" s="760"/>
      <c r="F32" s="89" t="s">
        <v>40</v>
      </c>
      <c r="G32" s="234" t="s">
        <v>40</v>
      </c>
      <c r="H32" s="51" t="s">
        <v>40</v>
      </c>
      <c r="I32" s="39" t="s">
        <v>40</v>
      </c>
      <c r="J32" s="236" t="s">
        <v>40</v>
      </c>
      <c r="K32" s="236" t="s">
        <v>40</v>
      </c>
      <c r="L32" s="39" t="s">
        <v>40</v>
      </c>
      <c r="M32" s="39" t="s">
        <v>40</v>
      </c>
      <c r="N32" s="39" t="s">
        <v>40</v>
      </c>
      <c r="O32" s="39" t="s">
        <v>40</v>
      </c>
      <c r="P32" s="51">
        <v>22863.91</v>
      </c>
      <c r="Q32" s="51">
        <v>33288.239999999998</v>
      </c>
      <c r="R32" s="233">
        <v>101</v>
      </c>
      <c r="S32" s="233">
        <v>101</v>
      </c>
    </row>
    <row r="33" spans="2:19" s="67" customFormat="1" ht="30" customHeight="1" x14ac:dyDescent="0.25">
      <c r="B33" s="790"/>
      <c r="C33" s="758" t="s">
        <v>415</v>
      </c>
      <c r="D33" s="759"/>
      <c r="E33" s="760"/>
      <c r="F33" s="89" t="s">
        <v>40</v>
      </c>
      <c r="G33" s="234" t="s">
        <v>40</v>
      </c>
      <c r="H33" s="51" t="s">
        <v>40</v>
      </c>
      <c r="I33" s="39">
        <v>1726</v>
      </c>
      <c r="J33" s="236" t="s">
        <v>40</v>
      </c>
      <c r="K33" s="236" t="s">
        <v>40</v>
      </c>
      <c r="L33" s="39" t="s">
        <v>40</v>
      </c>
      <c r="M33" s="39" t="s">
        <v>40</v>
      </c>
      <c r="N33" s="39" t="s">
        <v>40</v>
      </c>
      <c r="O33" s="39" t="s">
        <v>40</v>
      </c>
      <c r="P33" s="51">
        <v>99897.5</v>
      </c>
      <c r="Q33" s="51">
        <v>85457.1</v>
      </c>
      <c r="R33" s="233">
        <v>17</v>
      </c>
      <c r="S33" s="233">
        <v>32</v>
      </c>
    </row>
    <row r="34" spans="2:19" s="67" customFormat="1" ht="15" customHeight="1" x14ac:dyDescent="0.25">
      <c r="B34" s="790"/>
      <c r="C34" s="758" t="s">
        <v>416</v>
      </c>
      <c r="D34" s="759"/>
      <c r="E34" s="760"/>
      <c r="F34" s="89" t="s">
        <v>40</v>
      </c>
      <c r="G34" s="234" t="s">
        <v>40</v>
      </c>
      <c r="H34" s="51" t="s">
        <v>40</v>
      </c>
      <c r="I34" s="39" t="s">
        <v>40</v>
      </c>
      <c r="J34" s="236" t="s">
        <v>40</v>
      </c>
      <c r="K34" s="236" t="s">
        <v>40</v>
      </c>
      <c r="L34" s="39" t="s">
        <v>40</v>
      </c>
      <c r="M34" s="39" t="s">
        <v>40</v>
      </c>
      <c r="N34" s="39" t="s">
        <v>40</v>
      </c>
      <c r="O34" s="39" t="s">
        <v>40</v>
      </c>
      <c r="P34" s="51">
        <v>36715.300000000003</v>
      </c>
      <c r="Q34" s="51">
        <v>30496.7</v>
      </c>
      <c r="R34" s="233">
        <v>280</v>
      </c>
      <c r="S34" s="233">
        <v>271</v>
      </c>
    </row>
    <row r="35" spans="2:19" s="67" customFormat="1" ht="45.75" customHeight="1" x14ac:dyDescent="0.25">
      <c r="B35" s="790"/>
      <c r="C35" s="758" t="s">
        <v>417</v>
      </c>
      <c r="D35" s="759"/>
      <c r="E35" s="760"/>
      <c r="F35" s="89" t="s">
        <v>40</v>
      </c>
      <c r="G35" s="234" t="s">
        <v>40</v>
      </c>
      <c r="H35" s="51" t="s">
        <v>40</v>
      </c>
      <c r="I35" s="39" t="s">
        <v>40</v>
      </c>
      <c r="J35" s="236" t="s">
        <v>40</v>
      </c>
      <c r="K35" s="236" t="s">
        <v>40</v>
      </c>
      <c r="L35" s="39" t="s">
        <v>40</v>
      </c>
      <c r="M35" s="39" t="s">
        <v>40</v>
      </c>
      <c r="N35" s="39" t="s">
        <v>40</v>
      </c>
      <c r="O35" s="39" t="s">
        <v>40</v>
      </c>
      <c r="P35" s="51" t="s">
        <v>40</v>
      </c>
      <c r="Q35" s="51" t="s">
        <v>40</v>
      </c>
      <c r="R35" s="256">
        <v>26.5</v>
      </c>
      <c r="S35" s="256">
        <v>26.5</v>
      </c>
    </row>
    <row r="36" spans="2:19" s="67" customFormat="1" ht="59.25" customHeight="1" x14ac:dyDescent="0.25">
      <c r="B36" s="790"/>
      <c r="C36" s="758" t="s">
        <v>418</v>
      </c>
      <c r="D36" s="759"/>
      <c r="E36" s="760"/>
      <c r="F36" s="89" t="s">
        <v>40</v>
      </c>
      <c r="G36" s="234" t="s">
        <v>40</v>
      </c>
      <c r="H36" s="51" t="s">
        <v>40</v>
      </c>
      <c r="I36" s="39" t="s">
        <v>40</v>
      </c>
      <c r="J36" s="236" t="s">
        <v>40</v>
      </c>
      <c r="K36" s="236" t="s">
        <v>40</v>
      </c>
      <c r="L36" s="39" t="s">
        <v>40</v>
      </c>
      <c r="M36" s="39" t="s">
        <v>40</v>
      </c>
      <c r="N36" s="39" t="s">
        <v>40</v>
      </c>
      <c r="O36" s="39" t="s">
        <v>40</v>
      </c>
      <c r="P36" s="51" t="s">
        <v>40</v>
      </c>
      <c r="Q36" s="51" t="s">
        <v>40</v>
      </c>
      <c r="R36" s="256">
        <v>76.5</v>
      </c>
      <c r="S36" s="256">
        <v>76.5</v>
      </c>
    </row>
    <row r="37" spans="2:19" s="67" customFormat="1" ht="61.5" customHeight="1" x14ac:dyDescent="0.25">
      <c r="B37" s="790"/>
      <c r="C37" s="758" t="s">
        <v>419</v>
      </c>
      <c r="D37" s="759"/>
      <c r="E37" s="760"/>
      <c r="F37" s="89" t="s">
        <v>40</v>
      </c>
      <c r="G37" s="234" t="s">
        <v>40</v>
      </c>
      <c r="H37" s="51" t="s">
        <v>40</v>
      </c>
      <c r="I37" s="39" t="s">
        <v>40</v>
      </c>
      <c r="J37" s="236" t="s">
        <v>40</v>
      </c>
      <c r="K37" s="236" t="s">
        <v>40</v>
      </c>
      <c r="L37" s="39" t="s">
        <v>40</v>
      </c>
      <c r="M37" s="39" t="s">
        <v>40</v>
      </c>
      <c r="N37" s="39" t="s">
        <v>40</v>
      </c>
      <c r="O37" s="39" t="s">
        <v>40</v>
      </c>
      <c r="P37" s="51" t="s">
        <v>40</v>
      </c>
      <c r="Q37" s="51" t="s">
        <v>40</v>
      </c>
      <c r="R37" s="256">
        <v>35.4</v>
      </c>
      <c r="S37" s="256">
        <v>34.200000000000003</v>
      </c>
    </row>
    <row r="38" spans="2:19" s="67" customFormat="1" ht="60.75" customHeight="1" x14ac:dyDescent="0.25">
      <c r="B38" s="790"/>
      <c r="C38" s="758" t="s">
        <v>421</v>
      </c>
      <c r="D38" s="759" t="s">
        <v>421</v>
      </c>
      <c r="E38" s="760" t="s">
        <v>421</v>
      </c>
      <c r="F38" s="89" t="s">
        <v>40</v>
      </c>
      <c r="G38" s="234" t="s">
        <v>40</v>
      </c>
      <c r="H38" s="51" t="s">
        <v>40</v>
      </c>
      <c r="I38" s="39" t="s">
        <v>40</v>
      </c>
      <c r="J38" s="236" t="s">
        <v>40</v>
      </c>
      <c r="K38" s="236" t="s">
        <v>40</v>
      </c>
      <c r="L38" s="39" t="s">
        <v>40</v>
      </c>
      <c r="M38" s="39" t="s">
        <v>40</v>
      </c>
      <c r="N38" s="39" t="s">
        <v>40</v>
      </c>
      <c r="O38" s="39" t="s">
        <v>40</v>
      </c>
      <c r="P38" s="51" t="s">
        <v>40</v>
      </c>
      <c r="Q38" s="51" t="s">
        <v>40</v>
      </c>
      <c r="R38" s="256">
        <v>31</v>
      </c>
      <c r="S38" s="256">
        <v>30.6</v>
      </c>
    </row>
    <row r="39" spans="2:19" s="67" customFormat="1" ht="45" customHeight="1" x14ac:dyDescent="0.25">
      <c r="B39" s="790"/>
      <c r="C39" s="758" t="s">
        <v>422</v>
      </c>
      <c r="D39" s="759" t="s">
        <v>422</v>
      </c>
      <c r="E39" s="760" t="s">
        <v>422</v>
      </c>
      <c r="F39" s="89" t="s">
        <v>40</v>
      </c>
      <c r="G39" s="234" t="s">
        <v>40</v>
      </c>
      <c r="H39" s="51" t="s">
        <v>40</v>
      </c>
      <c r="I39" s="39" t="s">
        <v>40</v>
      </c>
      <c r="J39" s="236" t="s">
        <v>40</v>
      </c>
      <c r="K39" s="236" t="s">
        <v>40</v>
      </c>
      <c r="L39" s="39" t="s">
        <v>40</v>
      </c>
      <c r="M39" s="39" t="s">
        <v>40</v>
      </c>
      <c r="N39" s="39" t="s">
        <v>40</v>
      </c>
      <c r="O39" s="39" t="s">
        <v>40</v>
      </c>
      <c r="P39" s="51" t="s">
        <v>40</v>
      </c>
      <c r="Q39" s="51" t="s">
        <v>40</v>
      </c>
      <c r="R39" s="256">
        <v>81.8</v>
      </c>
      <c r="S39" s="256">
        <v>89.5</v>
      </c>
    </row>
    <row r="40" spans="2:19" s="67" customFormat="1" ht="30.75" customHeight="1" x14ac:dyDescent="0.25">
      <c r="B40" s="790"/>
      <c r="C40" s="758" t="s">
        <v>423</v>
      </c>
      <c r="D40" s="759" t="s">
        <v>423</v>
      </c>
      <c r="E40" s="760" t="s">
        <v>423</v>
      </c>
      <c r="F40" s="89" t="s">
        <v>40</v>
      </c>
      <c r="G40" s="234" t="s">
        <v>40</v>
      </c>
      <c r="H40" s="51" t="s">
        <v>40</v>
      </c>
      <c r="I40" s="39" t="s">
        <v>40</v>
      </c>
      <c r="J40" s="236" t="s">
        <v>40</v>
      </c>
      <c r="K40" s="236" t="s">
        <v>40</v>
      </c>
      <c r="L40" s="39" t="s">
        <v>40</v>
      </c>
      <c r="M40" s="39" t="s">
        <v>40</v>
      </c>
      <c r="N40" s="39" t="s">
        <v>40</v>
      </c>
      <c r="O40" s="39" t="s">
        <v>40</v>
      </c>
      <c r="P40" s="51" t="s">
        <v>40</v>
      </c>
      <c r="Q40" s="51" t="s">
        <v>40</v>
      </c>
      <c r="R40" s="240">
        <v>23.7</v>
      </c>
      <c r="S40" s="240">
        <v>23.2</v>
      </c>
    </row>
    <row r="41" spans="2:19" s="67" customFormat="1" ht="30" customHeight="1" x14ac:dyDescent="0.25">
      <c r="B41" s="790"/>
      <c r="C41" s="758" t="s">
        <v>424</v>
      </c>
      <c r="D41" s="759" t="s">
        <v>424</v>
      </c>
      <c r="E41" s="760" t="s">
        <v>424</v>
      </c>
      <c r="F41" s="89" t="s">
        <v>40</v>
      </c>
      <c r="G41" s="234" t="s">
        <v>40</v>
      </c>
      <c r="H41" s="51" t="s">
        <v>40</v>
      </c>
      <c r="I41" s="39" t="s">
        <v>40</v>
      </c>
      <c r="J41" s="236" t="s">
        <v>40</v>
      </c>
      <c r="K41" s="236" t="s">
        <v>40</v>
      </c>
      <c r="L41" s="39" t="s">
        <v>40</v>
      </c>
      <c r="M41" s="39" t="s">
        <v>40</v>
      </c>
      <c r="N41" s="39" t="s">
        <v>40</v>
      </c>
      <c r="O41" s="39" t="s">
        <v>40</v>
      </c>
      <c r="P41" s="51" t="s">
        <v>40</v>
      </c>
      <c r="Q41" s="51" t="s">
        <v>40</v>
      </c>
      <c r="R41" s="240">
        <v>25.6</v>
      </c>
      <c r="S41" s="240">
        <v>29.1</v>
      </c>
    </row>
    <row r="42" spans="2:19" s="67" customFormat="1" ht="29.25" customHeight="1" x14ac:dyDescent="0.25">
      <c r="B42" s="790"/>
      <c r="C42" s="758" t="s">
        <v>425</v>
      </c>
      <c r="D42" s="759" t="s">
        <v>425</v>
      </c>
      <c r="E42" s="760" t="s">
        <v>425</v>
      </c>
      <c r="F42" s="89" t="s">
        <v>40</v>
      </c>
      <c r="G42" s="234" t="s">
        <v>40</v>
      </c>
      <c r="H42" s="51" t="s">
        <v>40</v>
      </c>
      <c r="I42" s="39" t="s">
        <v>40</v>
      </c>
      <c r="J42" s="236" t="s">
        <v>40</v>
      </c>
      <c r="K42" s="236" t="s">
        <v>40</v>
      </c>
      <c r="L42" s="39" t="s">
        <v>40</v>
      </c>
      <c r="M42" s="39" t="s">
        <v>40</v>
      </c>
      <c r="N42" s="39" t="s">
        <v>40</v>
      </c>
      <c r="O42" s="39" t="s">
        <v>40</v>
      </c>
      <c r="P42" s="51" t="s">
        <v>40</v>
      </c>
      <c r="Q42" s="51" t="s">
        <v>40</v>
      </c>
      <c r="R42" s="240">
        <v>21.5</v>
      </c>
      <c r="S42" s="240">
        <v>23.4</v>
      </c>
    </row>
    <row r="43" spans="2:19" s="67" customFormat="1" ht="29.25" customHeight="1" x14ac:dyDescent="0.25">
      <c r="B43" s="790"/>
      <c r="C43" s="758" t="s">
        <v>426</v>
      </c>
      <c r="D43" s="759" t="s">
        <v>426</v>
      </c>
      <c r="E43" s="760" t="s">
        <v>426</v>
      </c>
      <c r="F43" s="89" t="s">
        <v>40</v>
      </c>
      <c r="G43" s="234" t="s">
        <v>40</v>
      </c>
      <c r="H43" s="51" t="s">
        <v>40</v>
      </c>
      <c r="I43" s="39" t="s">
        <v>40</v>
      </c>
      <c r="J43" s="236" t="s">
        <v>40</v>
      </c>
      <c r="K43" s="236" t="s">
        <v>40</v>
      </c>
      <c r="L43" s="39" t="s">
        <v>40</v>
      </c>
      <c r="M43" s="39" t="s">
        <v>40</v>
      </c>
      <c r="N43" s="39" t="s">
        <v>40</v>
      </c>
      <c r="O43" s="39" t="s">
        <v>40</v>
      </c>
      <c r="P43" s="51" t="s">
        <v>40</v>
      </c>
      <c r="Q43" s="51" t="s">
        <v>40</v>
      </c>
      <c r="R43" s="240">
        <v>42</v>
      </c>
      <c r="S43" s="240">
        <v>39.700000000000003</v>
      </c>
    </row>
    <row r="44" spans="2:19" s="67" customFormat="1" ht="29.25" customHeight="1" x14ac:dyDescent="0.25">
      <c r="B44" s="790"/>
      <c r="C44" s="758" t="s">
        <v>427</v>
      </c>
      <c r="D44" s="759" t="s">
        <v>427</v>
      </c>
      <c r="E44" s="760" t="s">
        <v>427</v>
      </c>
      <c r="F44" s="89" t="s">
        <v>40</v>
      </c>
      <c r="G44" s="234" t="s">
        <v>40</v>
      </c>
      <c r="H44" s="51" t="s">
        <v>40</v>
      </c>
      <c r="I44" s="39" t="s">
        <v>40</v>
      </c>
      <c r="J44" s="236" t="s">
        <v>40</v>
      </c>
      <c r="K44" s="236" t="s">
        <v>40</v>
      </c>
      <c r="L44" s="39" t="s">
        <v>40</v>
      </c>
      <c r="M44" s="39" t="s">
        <v>40</v>
      </c>
      <c r="N44" s="39" t="s">
        <v>40</v>
      </c>
      <c r="O44" s="39" t="s">
        <v>40</v>
      </c>
      <c r="P44" s="51" t="s">
        <v>40</v>
      </c>
      <c r="Q44" s="51" t="s">
        <v>40</v>
      </c>
      <c r="R44" s="240">
        <v>23.1</v>
      </c>
      <c r="S44" s="240">
        <v>24.9</v>
      </c>
    </row>
    <row r="45" spans="2:19" s="67" customFormat="1" ht="44.25" customHeight="1" x14ac:dyDescent="0.25">
      <c r="B45" s="790"/>
      <c r="C45" s="758" t="s">
        <v>428</v>
      </c>
      <c r="D45" s="759" t="s">
        <v>428</v>
      </c>
      <c r="E45" s="760" t="s">
        <v>428</v>
      </c>
      <c r="F45" s="89" t="s">
        <v>40</v>
      </c>
      <c r="G45" s="234" t="s">
        <v>40</v>
      </c>
      <c r="H45" s="51" t="s">
        <v>40</v>
      </c>
      <c r="I45" s="39" t="s">
        <v>40</v>
      </c>
      <c r="J45" s="236" t="s">
        <v>40</v>
      </c>
      <c r="K45" s="236" t="s">
        <v>40</v>
      </c>
      <c r="L45" s="39" t="s">
        <v>40</v>
      </c>
      <c r="M45" s="39" t="s">
        <v>40</v>
      </c>
      <c r="N45" s="39" t="s">
        <v>40</v>
      </c>
      <c r="O45" s="39" t="s">
        <v>40</v>
      </c>
      <c r="P45" s="51" t="s">
        <v>40</v>
      </c>
      <c r="Q45" s="51" t="s">
        <v>40</v>
      </c>
      <c r="R45" s="240">
        <v>83.4</v>
      </c>
      <c r="S45" s="240">
        <v>79.5</v>
      </c>
    </row>
    <row r="46" spans="2:19" s="67" customFormat="1" ht="30" customHeight="1" x14ac:dyDescent="0.25">
      <c r="B46" s="790"/>
      <c r="C46" s="758" t="s">
        <v>429</v>
      </c>
      <c r="D46" s="759" t="s">
        <v>429</v>
      </c>
      <c r="E46" s="760" t="s">
        <v>429</v>
      </c>
      <c r="F46" s="89" t="s">
        <v>40</v>
      </c>
      <c r="G46" s="234" t="s">
        <v>40</v>
      </c>
      <c r="H46" s="51" t="s">
        <v>40</v>
      </c>
      <c r="I46" s="39" t="s">
        <v>40</v>
      </c>
      <c r="J46" s="236" t="s">
        <v>40</v>
      </c>
      <c r="K46" s="236" t="s">
        <v>40</v>
      </c>
      <c r="L46" s="39" t="s">
        <v>40</v>
      </c>
      <c r="M46" s="39" t="s">
        <v>40</v>
      </c>
      <c r="N46" s="39" t="s">
        <v>40</v>
      </c>
      <c r="O46" s="39" t="s">
        <v>40</v>
      </c>
      <c r="P46" s="51" t="s">
        <v>40</v>
      </c>
      <c r="Q46" s="51" t="s">
        <v>40</v>
      </c>
      <c r="R46" s="233">
        <v>50</v>
      </c>
      <c r="S46" s="233">
        <v>56</v>
      </c>
    </row>
    <row r="47" spans="2:19" s="67" customFormat="1" ht="32.25" customHeight="1" x14ac:dyDescent="0.25">
      <c r="B47" s="790"/>
      <c r="C47" s="758" t="s">
        <v>430</v>
      </c>
      <c r="D47" s="759"/>
      <c r="E47" s="760"/>
      <c r="F47" s="89" t="s">
        <v>40</v>
      </c>
      <c r="G47" s="51">
        <v>108</v>
      </c>
      <c r="H47" s="51" t="s">
        <v>40</v>
      </c>
      <c r="I47" s="51">
        <v>108</v>
      </c>
      <c r="J47" s="51">
        <v>0</v>
      </c>
      <c r="K47" s="51">
        <v>399</v>
      </c>
      <c r="L47" s="39">
        <v>0</v>
      </c>
      <c r="M47" s="39">
        <v>399</v>
      </c>
      <c r="N47" s="39">
        <v>0</v>
      </c>
      <c r="O47" s="39">
        <v>0</v>
      </c>
      <c r="P47" s="51">
        <v>188</v>
      </c>
      <c r="Q47" s="51">
        <v>312</v>
      </c>
      <c r="R47" s="233">
        <v>34</v>
      </c>
      <c r="S47" s="233">
        <v>33</v>
      </c>
    </row>
    <row r="48" spans="2:19" s="67" customFormat="1" ht="18.75" customHeight="1" x14ac:dyDescent="0.25">
      <c r="B48" s="790"/>
      <c r="C48" s="758" t="str">
        <f>Реестр!D71</f>
        <v>МБДОУ «Детский сад № 1»</v>
      </c>
      <c r="D48" s="759"/>
      <c r="E48" s="760"/>
      <c r="F48" s="117">
        <v>21295</v>
      </c>
      <c r="G48" s="117">
        <v>22251</v>
      </c>
      <c r="H48" s="117">
        <v>82</v>
      </c>
      <c r="I48" s="117">
        <v>69</v>
      </c>
      <c r="J48" s="99">
        <v>215374</v>
      </c>
      <c r="K48" s="99">
        <v>243579</v>
      </c>
      <c r="L48" s="99">
        <v>767</v>
      </c>
      <c r="M48" s="99">
        <v>661</v>
      </c>
      <c r="N48" s="99">
        <v>0</v>
      </c>
      <c r="O48" s="99">
        <v>0</v>
      </c>
      <c r="P48" s="99">
        <v>94</v>
      </c>
      <c r="Q48" s="99">
        <v>94</v>
      </c>
      <c r="R48" s="117">
        <v>30</v>
      </c>
      <c r="S48" s="117">
        <v>30.5</v>
      </c>
    </row>
    <row r="49" spans="2:19" s="67" customFormat="1" ht="19.5" customHeight="1" x14ac:dyDescent="0.25">
      <c r="B49" s="790"/>
      <c r="C49" s="758" t="str">
        <f>Реестр!D72</f>
        <v>МБДОУ «Детский сад № 2»</v>
      </c>
      <c r="D49" s="759"/>
      <c r="E49" s="760"/>
      <c r="F49" s="117">
        <v>21295</v>
      </c>
      <c r="G49" s="117">
        <v>22251</v>
      </c>
      <c r="H49" s="117">
        <v>213</v>
      </c>
      <c r="I49" s="117">
        <v>198</v>
      </c>
      <c r="J49" s="99">
        <v>215374</v>
      </c>
      <c r="K49" s="99">
        <v>243579</v>
      </c>
      <c r="L49" s="99">
        <v>1903</v>
      </c>
      <c r="M49" s="99">
        <v>2034</v>
      </c>
      <c r="N49" s="99">
        <v>0</v>
      </c>
      <c r="O49" s="99">
        <v>0</v>
      </c>
      <c r="P49" s="99">
        <v>407</v>
      </c>
      <c r="Q49" s="99">
        <v>415</v>
      </c>
      <c r="R49" s="117">
        <v>42</v>
      </c>
      <c r="S49" s="117">
        <v>42</v>
      </c>
    </row>
    <row r="50" spans="2:19" s="67" customFormat="1" ht="17.25" customHeight="1" x14ac:dyDescent="0.25">
      <c r="B50" s="790"/>
      <c r="C50" s="758" t="str">
        <f>Реестр!D73</f>
        <v>МАДОУ «Детский сад № 3»</v>
      </c>
      <c r="D50" s="759"/>
      <c r="E50" s="760"/>
      <c r="F50" s="117">
        <v>21295</v>
      </c>
      <c r="G50" s="117">
        <v>22251</v>
      </c>
      <c r="H50" s="117">
        <v>232</v>
      </c>
      <c r="I50" s="117">
        <v>254</v>
      </c>
      <c r="J50" s="99">
        <v>215374</v>
      </c>
      <c r="K50" s="99">
        <v>243579</v>
      </c>
      <c r="L50" s="99">
        <v>2597</v>
      </c>
      <c r="M50" s="99">
        <v>2739</v>
      </c>
      <c r="N50" s="99">
        <v>0</v>
      </c>
      <c r="O50" s="99">
        <v>0</v>
      </c>
      <c r="P50" s="99">
        <v>414</v>
      </c>
      <c r="Q50" s="99">
        <v>414</v>
      </c>
      <c r="R50" s="117">
        <v>46.8</v>
      </c>
      <c r="S50" s="117">
        <v>46</v>
      </c>
    </row>
    <row r="51" spans="2:19" s="67" customFormat="1" ht="15" customHeight="1" x14ac:dyDescent="0.25">
      <c r="B51" s="790"/>
      <c r="C51" s="758" t="str">
        <f>Реестр!D74</f>
        <v>МБДОУ «Детский сад № 4»</v>
      </c>
      <c r="D51" s="759"/>
      <c r="E51" s="760"/>
      <c r="F51" s="117">
        <v>21295</v>
      </c>
      <c r="G51" s="117">
        <v>22251</v>
      </c>
      <c r="H51" s="117">
        <v>185</v>
      </c>
      <c r="I51" s="117">
        <v>214</v>
      </c>
      <c r="J51" s="99">
        <v>215374</v>
      </c>
      <c r="K51" s="99">
        <v>243579</v>
      </c>
      <c r="L51" s="99">
        <v>2200</v>
      </c>
      <c r="M51" s="99">
        <v>2480</v>
      </c>
      <c r="N51" s="99">
        <v>0</v>
      </c>
      <c r="O51" s="99">
        <v>0</v>
      </c>
      <c r="P51" s="99">
        <v>166</v>
      </c>
      <c r="Q51" s="99">
        <v>171</v>
      </c>
      <c r="R51" s="117">
        <v>45</v>
      </c>
      <c r="S51" s="117">
        <v>48</v>
      </c>
    </row>
    <row r="52" spans="2:19" s="67" customFormat="1" ht="15.75" customHeight="1" x14ac:dyDescent="0.25">
      <c r="B52" s="790"/>
      <c r="C52" s="758" t="str">
        <f>Реестр!D75</f>
        <v>МБДОУ «Детский сад № 5»</v>
      </c>
      <c r="D52" s="759"/>
      <c r="E52" s="760"/>
      <c r="F52" s="117">
        <v>21295</v>
      </c>
      <c r="G52" s="117">
        <v>22251</v>
      </c>
      <c r="H52" s="117">
        <v>91</v>
      </c>
      <c r="I52" s="117">
        <v>97</v>
      </c>
      <c r="J52" s="99">
        <v>215374</v>
      </c>
      <c r="K52" s="99">
        <v>243579</v>
      </c>
      <c r="L52" s="99">
        <v>788</v>
      </c>
      <c r="M52" s="99">
        <v>849</v>
      </c>
      <c r="N52" s="99">
        <v>0</v>
      </c>
      <c r="O52" s="99">
        <v>0</v>
      </c>
      <c r="P52" s="99">
        <v>222</v>
      </c>
      <c r="Q52" s="99">
        <v>222</v>
      </c>
      <c r="R52" s="117">
        <v>23</v>
      </c>
      <c r="S52" s="117">
        <v>25.4</v>
      </c>
    </row>
    <row r="53" spans="2:19" s="342" customFormat="1" ht="15" customHeight="1" x14ac:dyDescent="0.25">
      <c r="B53" s="790"/>
      <c r="C53" s="758" t="s">
        <v>724</v>
      </c>
      <c r="D53" s="759"/>
      <c r="E53" s="760"/>
      <c r="F53" s="117">
        <v>21295</v>
      </c>
      <c r="G53" s="117">
        <v>22251</v>
      </c>
      <c r="H53" s="344"/>
      <c r="I53" s="344"/>
      <c r="J53" s="99">
        <v>215374</v>
      </c>
      <c r="K53" s="99">
        <v>243579</v>
      </c>
      <c r="L53" s="99"/>
      <c r="M53" s="99"/>
      <c r="N53" s="99">
        <v>0</v>
      </c>
      <c r="O53" s="99">
        <v>0</v>
      </c>
      <c r="P53" s="99"/>
      <c r="Q53" s="99"/>
      <c r="R53" s="117"/>
      <c r="S53" s="117"/>
    </row>
    <row r="54" spans="2:19" s="67" customFormat="1" ht="15.75" customHeight="1" x14ac:dyDescent="0.25">
      <c r="B54" s="790"/>
      <c r="C54" s="758" t="str">
        <f>Реестр!D77</f>
        <v>МБДОУ «Детский сад № 7»</v>
      </c>
      <c r="D54" s="759"/>
      <c r="E54" s="760"/>
      <c r="F54" s="117">
        <v>21295</v>
      </c>
      <c r="G54" s="117">
        <v>22251</v>
      </c>
      <c r="H54" s="117">
        <v>301</v>
      </c>
      <c r="I54" s="117">
        <v>292</v>
      </c>
      <c r="J54" s="99">
        <v>215374</v>
      </c>
      <c r="K54" s="99">
        <v>243579</v>
      </c>
      <c r="L54" s="99">
        <v>2287</v>
      </c>
      <c r="M54" s="99">
        <v>2775</v>
      </c>
      <c r="N54" s="99">
        <v>0</v>
      </c>
      <c r="O54" s="99">
        <v>0</v>
      </c>
      <c r="P54" s="99">
        <v>417</v>
      </c>
      <c r="Q54" s="99">
        <v>417</v>
      </c>
      <c r="R54" s="117">
        <v>62.8</v>
      </c>
      <c r="S54" s="117">
        <v>63.6</v>
      </c>
    </row>
    <row r="55" spans="2:19" s="67" customFormat="1" ht="15" customHeight="1" x14ac:dyDescent="0.25">
      <c r="B55" s="790"/>
      <c r="C55" s="758" t="str">
        <f>Реестр!D78</f>
        <v>МБДОУ «Детский сад № 8»</v>
      </c>
      <c r="D55" s="759"/>
      <c r="E55" s="760"/>
      <c r="F55" s="117">
        <v>21295</v>
      </c>
      <c r="G55" s="117">
        <v>22251</v>
      </c>
      <c r="H55" s="117">
        <v>108</v>
      </c>
      <c r="I55" s="117">
        <v>102</v>
      </c>
      <c r="J55" s="99">
        <v>215374</v>
      </c>
      <c r="K55" s="99">
        <v>243579</v>
      </c>
      <c r="L55" s="99">
        <v>912</v>
      </c>
      <c r="M55" s="99">
        <v>1037</v>
      </c>
      <c r="N55" s="99">
        <v>0</v>
      </c>
      <c r="O55" s="99">
        <v>0</v>
      </c>
      <c r="P55" s="99">
        <v>0</v>
      </c>
      <c r="Q55" s="99">
        <v>232</v>
      </c>
      <c r="R55" s="117">
        <v>24.1</v>
      </c>
      <c r="S55" s="117">
        <v>23.5</v>
      </c>
    </row>
    <row r="56" spans="2:19" s="67" customFormat="1" ht="16.5" customHeight="1" x14ac:dyDescent="0.25">
      <c r="B56" s="790"/>
      <c r="C56" s="758" t="str">
        <f>Реестр!D79</f>
        <v>МБДОУ «Детский сад № 9»</v>
      </c>
      <c r="D56" s="759"/>
      <c r="E56" s="760"/>
      <c r="F56" s="117">
        <v>21295</v>
      </c>
      <c r="G56" s="117">
        <v>22251</v>
      </c>
      <c r="H56" s="117">
        <v>102</v>
      </c>
      <c r="I56" s="117">
        <v>101</v>
      </c>
      <c r="J56" s="99">
        <v>215374</v>
      </c>
      <c r="K56" s="99">
        <v>243579</v>
      </c>
      <c r="L56" s="99">
        <v>882</v>
      </c>
      <c r="M56" s="99">
        <v>969</v>
      </c>
      <c r="N56" s="99">
        <v>0</v>
      </c>
      <c r="O56" s="99">
        <v>0</v>
      </c>
      <c r="P56" s="99">
        <v>209.3</v>
      </c>
      <c r="Q56" s="99">
        <v>209</v>
      </c>
      <c r="R56" s="117">
        <v>23.1</v>
      </c>
      <c r="S56" s="117">
        <v>24.4</v>
      </c>
    </row>
    <row r="57" spans="2:19" s="67" customFormat="1" ht="15" customHeight="1" x14ac:dyDescent="0.25">
      <c r="B57" s="790"/>
      <c r="C57" s="758" t="str">
        <f>Реестр!D80</f>
        <v>МБДОУ «Детский сад № 10»</v>
      </c>
      <c r="D57" s="759"/>
      <c r="E57" s="760"/>
      <c r="F57" s="117">
        <v>21295</v>
      </c>
      <c r="G57" s="117">
        <v>22251</v>
      </c>
      <c r="H57" s="117">
        <v>296</v>
      </c>
      <c r="I57" s="117">
        <v>287</v>
      </c>
      <c r="J57" s="99">
        <v>215374</v>
      </c>
      <c r="K57" s="99">
        <v>243579</v>
      </c>
      <c r="L57" s="99">
        <v>2606</v>
      </c>
      <c r="M57" s="99">
        <v>2936</v>
      </c>
      <c r="N57" s="99">
        <v>0</v>
      </c>
      <c r="O57" s="99">
        <v>0</v>
      </c>
      <c r="P57" s="99">
        <v>462</v>
      </c>
      <c r="Q57" s="99">
        <v>596</v>
      </c>
      <c r="R57" s="117">
        <v>61.3</v>
      </c>
      <c r="S57" s="117">
        <v>62</v>
      </c>
    </row>
    <row r="58" spans="2:19" s="342" customFormat="1" ht="15" customHeight="1" x14ac:dyDescent="0.25">
      <c r="B58" s="790"/>
      <c r="C58" s="758" t="s">
        <v>831</v>
      </c>
      <c r="D58" s="759" t="s">
        <v>831</v>
      </c>
      <c r="E58" s="760" t="s">
        <v>831</v>
      </c>
      <c r="F58" s="117">
        <v>21295</v>
      </c>
      <c r="G58" s="117">
        <v>22251</v>
      </c>
      <c r="H58" s="345"/>
      <c r="I58" s="346"/>
      <c r="J58" s="99">
        <v>215374</v>
      </c>
      <c r="K58" s="99">
        <v>243579</v>
      </c>
      <c r="L58" s="39"/>
      <c r="M58" s="39"/>
      <c r="N58" s="99">
        <v>0</v>
      </c>
      <c r="O58" s="99">
        <v>0</v>
      </c>
      <c r="P58" s="51"/>
      <c r="Q58" s="51"/>
      <c r="R58" s="233"/>
      <c r="S58" s="233"/>
    </row>
    <row r="59" spans="2:19" s="342" customFormat="1" ht="16.5" customHeight="1" x14ac:dyDescent="0.25">
      <c r="B59" s="790"/>
      <c r="C59" s="758" t="s">
        <v>726</v>
      </c>
      <c r="D59" s="759" t="s">
        <v>726</v>
      </c>
      <c r="E59" s="760" t="s">
        <v>726</v>
      </c>
      <c r="F59" s="117">
        <v>21295</v>
      </c>
      <c r="G59" s="117">
        <v>22251</v>
      </c>
      <c r="H59" s="345"/>
      <c r="I59" s="346"/>
      <c r="J59" s="99">
        <v>215374</v>
      </c>
      <c r="K59" s="99">
        <v>243579</v>
      </c>
      <c r="L59" s="39"/>
      <c r="M59" s="39"/>
      <c r="N59" s="99">
        <v>0</v>
      </c>
      <c r="O59" s="99">
        <v>0</v>
      </c>
      <c r="P59" s="51"/>
      <c r="Q59" s="51"/>
      <c r="R59" s="233"/>
      <c r="S59" s="233"/>
    </row>
    <row r="60" spans="2:19" s="342" customFormat="1" ht="16.5" customHeight="1" x14ac:dyDescent="0.25">
      <c r="B60" s="790"/>
      <c r="C60" s="758" t="s">
        <v>727</v>
      </c>
      <c r="D60" s="759"/>
      <c r="E60" s="760"/>
      <c r="F60" s="117">
        <v>21295</v>
      </c>
      <c r="G60" s="117">
        <v>22251</v>
      </c>
      <c r="H60" s="117">
        <v>173</v>
      </c>
      <c r="I60" s="117">
        <v>168</v>
      </c>
      <c r="J60" s="99">
        <v>215374</v>
      </c>
      <c r="K60" s="99">
        <v>243579</v>
      </c>
      <c r="L60" s="99">
        <v>1662</v>
      </c>
      <c r="M60" s="99">
        <v>1809</v>
      </c>
      <c r="N60" s="99">
        <v>0</v>
      </c>
      <c r="O60" s="99">
        <v>0</v>
      </c>
      <c r="P60" s="99">
        <v>807</v>
      </c>
      <c r="Q60" s="99">
        <v>809</v>
      </c>
      <c r="R60" s="117">
        <v>51</v>
      </c>
      <c r="S60" s="117">
        <v>45.3</v>
      </c>
    </row>
    <row r="61" spans="2:19" s="67" customFormat="1" ht="17.25" customHeight="1" x14ac:dyDescent="0.25">
      <c r="B61" s="790"/>
      <c r="C61" s="758" t="s">
        <v>823</v>
      </c>
      <c r="D61" s="759" t="s">
        <v>823</v>
      </c>
      <c r="E61" s="760" t="s">
        <v>823</v>
      </c>
      <c r="F61" s="117">
        <v>21295</v>
      </c>
      <c r="G61" s="117">
        <v>22251</v>
      </c>
      <c r="H61" s="117">
        <v>251</v>
      </c>
      <c r="I61" s="117">
        <v>219</v>
      </c>
      <c r="J61" s="99">
        <v>215374</v>
      </c>
      <c r="K61" s="99">
        <v>243579</v>
      </c>
      <c r="L61" s="99">
        <v>2308</v>
      </c>
      <c r="M61" s="99">
        <v>2433</v>
      </c>
      <c r="N61" s="99">
        <v>0</v>
      </c>
      <c r="O61" s="99">
        <v>0</v>
      </c>
      <c r="P61" s="99">
        <v>424</v>
      </c>
      <c r="Q61" s="99">
        <v>445</v>
      </c>
      <c r="R61" s="117">
        <v>59</v>
      </c>
      <c r="S61" s="117">
        <v>59</v>
      </c>
    </row>
    <row r="62" spans="2:19" s="67" customFormat="1" ht="17.25" customHeight="1" x14ac:dyDescent="0.25">
      <c r="B62" s="790"/>
      <c r="C62" s="758" t="s">
        <v>730</v>
      </c>
      <c r="D62" s="759" t="s">
        <v>730</v>
      </c>
      <c r="E62" s="760" t="s">
        <v>730</v>
      </c>
      <c r="F62" s="117">
        <v>21295</v>
      </c>
      <c r="G62" s="117">
        <v>22251</v>
      </c>
      <c r="H62" s="117">
        <v>106</v>
      </c>
      <c r="I62" s="117">
        <v>131</v>
      </c>
      <c r="J62" s="99">
        <v>215374</v>
      </c>
      <c r="K62" s="99">
        <v>243579</v>
      </c>
      <c r="L62" s="99">
        <v>1190</v>
      </c>
      <c r="M62" s="99">
        <v>1268</v>
      </c>
      <c r="N62" s="99">
        <v>0</v>
      </c>
      <c r="O62" s="99">
        <v>0</v>
      </c>
      <c r="P62" s="99">
        <v>929</v>
      </c>
      <c r="Q62" s="99">
        <v>926</v>
      </c>
      <c r="R62" s="117">
        <v>25.3</v>
      </c>
      <c r="S62" s="117">
        <v>29</v>
      </c>
    </row>
    <row r="63" spans="2:19" s="67" customFormat="1" ht="15" customHeight="1" x14ac:dyDescent="0.25">
      <c r="B63" s="790"/>
      <c r="C63" s="758" t="s">
        <v>824</v>
      </c>
      <c r="D63" s="759" t="s">
        <v>824</v>
      </c>
      <c r="E63" s="760" t="s">
        <v>824</v>
      </c>
      <c r="F63" s="117">
        <v>21295</v>
      </c>
      <c r="G63" s="117">
        <v>22251</v>
      </c>
      <c r="H63" s="117">
        <v>194</v>
      </c>
      <c r="I63" s="117">
        <v>169</v>
      </c>
      <c r="J63" s="99">
        <v>215374</v>
      </c>
      <c r="K63" s="99">
        <v>243579</v>
      </c>
      <c r="L63" s="99">
        <v>1733</v>
      </c>
      <c r="M63" s="99">
        <v>1710</v>
      </c>
      <c r="N63" s="99">
        <v>0</v>
      </c>
      <c r="O63" s="99">
        <v>0</v>
      </c>
      <c r="P63" s="99">
        <v>402</v>
      </c>
      <c r="Q63" s="99">
        <v>402</v>
      </c>
      <c r="R63" s="117">
        <v>54.5</v>
      </c>
      <c r="S63" s="117">
        <v>55.3</v>
      </c>
    </row>
    <row r="64" spans="2:19" s="67" customFormat="1" ht="15" customHeight="1" x14ac:dyDescent="0.25">
      <c r="B64" s="790"/>
      <c r="C64" s="758" t="s">
        <v>829</v>
      </c>
      <c r="D64" s="759" t="s">
        <v>829</v>
      </c>
      <c r="E64" s="760" t="s">
        <v>829</v>
      </c>
      <c r="F64" s="117">
        <v>21295</v>
      </c>
      <c r="G64" s="117">
        <v>22251</v>
      </c>
      <c r="H64" s="117">
        <v>318</v>
      </c>
      <c r="I64" s="117">
        <v>348</v>
      </c>
      <c r="J64" s="99">
        <v>215374</v>
      </c>
      <c r="K64" s="99">
        <v>243579</v>
      </c>
      <c r="L64" s="99">
        <v>2740</v>
      </c>
      <c r="M64" s="99">
        <v>3245</v>
      </c>
      <c r="N64" s="99">
        <v>0</v>
      </c>
      <c r="O64" s="99">
        <v>0</v>
      </c>
      <c r="P64" s="99">
        <v>441</v>
      </c>
      <c r="Q64" s="99">
        <v>442</v>
      </c>
      <c r="R64" s="117">
        <v>70.2</v>
      </c>
      <c r="S64" s="117">
        <v>75.3</v>
      </c>
    </row>
    <row r="65" spans="2:19" s="67" customFormat="1" ht="15" customHeight="1" x14ac:dyDescent="0.25">
      <c r="B65" s="790"/>
      <c r="C65" s="758" t="s">
        <v>830</v>
      </c>
      <c r="D65" s="759" t="s">
        <v>830</v>
      </c>
      <c r="E65" s="760" t="s">
        <v>830</v>
      </c>
      <c r="F65" s="117">
        <v>21295</v>
      </c>
      <c r="G65" s="117">
        <v>22251</v>
      </c>
      <c r="H65" s="117">
        <v>224</v>
      </c>
      <c r="I65" s="117">
        <v>289</v>
      </c>
      <c r="J65" s="99">
        <v>215374</v>
      </c>
      <c r="K65" s="99">
        <v>243579</v>
      </c>
      <c r="L65" s="99">
        <v>2778</v>
      </c>
      <c r="M65" s="99">
        <v>2861</v>
      </c>
      <c r="N65" s="99">
        <v>0</v>
      </c>
      <c r="O65" s="99">
        <v>0</v>
      </c>
      <c r="P65" s="99">
        <v>248</v>
      </c>
      <c r="Q65" s="99">
        <v>248</v>
      </c>
      <c r="R65" s="117">
        <v>58</v>
      </c>
      <c r="S65" s="117">
        <v>55.7</v>
      </c>
    </row>
    <row r="66" spans="2:19" s="67" customFormat="1" ht="15" customHeight="1" x14ac:dyDescent="0.25">
      <c r="B66" s="790"/>
      <c r="C66" s="758" t="s">
        <v>825</v>
      </c>
      <c r="D66" s="759" t="s">
        <v>825</v>
      </c>
      <c r="E66" s="760" t="s">
        <v>825</v>
      </c>
      <c r="F66" s="117">
        <v>21295</v>
      </c>
      <c r="G66" s="117">
        <v>22251</v>
      </c>
      <c r="H66" s="117">
        <v>179</v>
      </c>
      <c r="I66" s="117">
        <v>175</v>
      </c>
      <c r="J66" s="99">
        <v>215374</v>
      </c>
      <c r="K66" s="99">
        <v>243579</v>
      </c>
      <c r="L66" s="99">
        <v>1775</v>
      </c>
      <c r="M66" s="99">
        <v>2369</v>
      </c>
      <c r="N66" s="99">
        <v>0</v>
      </c>
      <c r="O66" s="99">
        <v>0</v>
      </c>
      <c r="P66" s="99">
        <v>85</v>
      </c>
      <c r="Q66" s="99">
        <v>92</v>
      </c>
      <c r="R66" s="117">
        <v>42</v>
      </c>
      <c r="S66" s="117">
        <v>45</v>
      </c>
    </row>
    <row r="67" spans="2:19" s="67" customFormat="1" ht="15" customHeight="1" x14ac:dyDescent="0.25">
      <c r="B67" s="790"/>
      <c r="C67" s="758" t="s">
        <v>826</v>
      </c>
      <c r="D67" s="759" t="s">
        <v>826</v>
      </c>
      <c r="E67" s="760" t="s">
        <v>826</v>
      </c>
      <c r="F67" s="117">
        <v>21295</v>
      </c>
      <c r="G67" s="117">
        <v>22251</v>
      </c>
      <c r="H67" s="117">
        <v>150</v>
      </c>
      <c r="I67" s="117">
        <v>117</v>
      </c>
      <c r="J67" s="99">
        <v>215374</v>
      </c>
      <c r="K67" s="99">
        <v>243579</v>
      </c>
      <c r="L67" s="99">
        <v>1464</v>
      </c>
      <c r="M67" s="99">
        <v>1404</v>
      </c>
      <c r="N67" s="99">
        <v>0</v>
      </c>
      <c r="O67" s="99">
        <v>0</v>
      </c>
      <c r="P67" s="99">
        <v>128</v>
      </c>
      <c r="Q67" s="99">
        <v>158</v>
      </c>
      <c r="R67" s="117">
        <v>36.299999999999997</v>
      </c>
      <c r="S67" s="117">
        <v>33</v>
      </c>
    </row>
    <row r="68" spans="2:19" s="67" customFormat="1" ht="15" customHeight="1" x14ac:dyDescent="0.25">
      <c r="B68" s="790"/>
      <c r="C68" s="758" t="s">
        <v>827</v>
      </c>
      <c r="D68" s="759" t="s">
        <v>827</v>
      </c>
      <c r="E68" s="760" t="s">
        <v>827</v>
      </c>
      <c r="F68" s="117">
        <v>21295</v>
      </c>
      <c r="G68" s="117">
        <v>22251</v>
      </c>
      <c r="H68" s="117">
        <v>339</v>
      </c>
      <c r="I68" s="117">
        <v>373</v>
      </c>
      <c r="J68" s="99">
        <v>215374</v>
      </c>
      <c r="K68" s="99">
        <v>243579</v>
      </c>
      <c r="L68" s="99">
        <v>2651</v>
      </c>
      <c r="M68" s="99">
        <v>3080</v>
      </c>
      <c r="N68" s="99">
        <v>0</v>
      </c>
      <c r="O68" s="99">
        <v>0</v>
      </c>
      <c r="P68" s="99">
        <v>24</v>
      </c>
      <c r="Q68" s="99">
        <v>24</v>
      </c>
      <c r="R68" s="117">
        <v>58.7</v>
      </c>
      <c r="S68" s="117">
        <v>59</v>
      </c>
    </row>
    <row r="69" spans="2:19" s="67" customFormat="1" ht="15.75" customHeight="1" x14ac:dyDescent="0.25">
      <c r="B69" s="790"/>
      <c r="C69" s="758" t="s">
        <v>828</v>
      </c>
      <c r="D69" s="759" t="s">
        <v>828</v>
      </c>
      <c r="E69" s="760" t="s">
        <v>828</v>
      </c>
      <c r="F69" s="117">
        <v>21295</v>
      </c>
      <c r="G69" s="117">
        <v>22251</v>
      </c>
      <c r="H69" s="117">
        <v>303</v>
      </c>
      <c r="I69" s="117">
        <v>293</v>
      </c>
      <c r="J69" s="99">
        <v>215374</v>
      </c>
      <c r="K69" s="99">
        <v>243579</v>
      </c>
      <c r="L69" s="99">
        <v>3005</v>
      </c>
      <c r="M69" s="99">
        <v>3713</v>
      </c>
      <c r="N69" s="99">
        <v>0</v>
      </c>
      <c r="O69" s="99">
        <v>0</v>
      </c>
      <c r="P69" s="99">
        <v>9</v>
      </c>
      <c r="Q69" s="99">
        <v>100</v>
      </c>
      <c r="R69" s="117">
        <v>51.5</v>
      </c>
      <c r="S69" s="117">
        <v>52.8</v>
      </c>
    </row>
    <row r="70" spans="2:19" s="67" customFormat="1" ht="15" customHeight="1" x14ac:dyDescent="0.25">
      <c r="B70" s="790"/>
      <c r="C70" s="758" t="s">
        <v>843</v>
      </c>
      <c r="D70" s="759" t="s">
        <v>832</v>
      </c>
      <c r="E70" s="760" t="s">
        <v>832</v>
      </c>
      <c r="F70" s="117">
        <v>21295</v>
      </c>
      <c r="G70" s="117">
        <v>22251</v>
      </c>
      <c r="H70" s="117">
        <v>368</v>
      </c>
      <c r="I70" s="117">
        <v>383</v>
      </c>
      <c r="J70" s="99">
        <v>215374</v>
      </c>
      <c r="K70" s="99">
        <v>243579</v>
      </c>
      <c r="L70" s="99">
        <v>2765</v>
      </c>
      <c r="M70" s="99">
        <v>3726</v>
      </c>
      <c r="N70" s="99">
        <v>0</v>
      </c>
      <c r="O70" s="99">
        <v>0</v>
      </c>
      <c r="P70" s="99">
        <v>0</v>
      </c>
      <c r="Q70" s="99">
        <v>529</v>
      </c>
      <c r="R70" s="117">
        <v>63.2</v>
      </c>
      <c r="S70" s="117">
        <v>62.8</v>
      </c>
    </row>
    <row r="71" spans="2:19" s="67" customFormat="1" ht="14.25" customHeight="1" x14ac:dyDescent="0.25">
      <c r="B71" s="790"/>
      <c r="C71" s="758" t="s">
        <v>833</v>
      </c>
      <c r="D71" s="759" t="s">
        <v>833</v>
      </c>
      <c r="E71" s="760" t="s">
        <v>833</v>
      </c>
      <c r="F71" s="117">
        <v>21295</v>
      </c>
      <c r="G71" s="117">
        <v>22251</v>
      </c>
      <c r="H71" s="117">
        <v>210</v>
      </c>
      <c r="I71" s="117">
        <v>224</v>
      </c>
      <c r="J71" s="99">
        <v>215374</v>
      </c>
      <c r="K71" s="99">
        <v>243579</v>
      </c>
      <c r="L71" s="99">
        <v>1935</v>
      </c>
      <c r="M71" s="99">
        <v>2260</v>
      </c>
      <c r="N71" s="99">
        <v>0</v>
      </c>
      <c r="O71" s="99">
        <v>0</v>
      </c>
      <c r="P71" s="99">
        <v>703</v>
      </c>
      <c r="Q71" s="99">
        <v>724</v>
      </c>
      <c r="R71" s="117">
        <v>56</v>
      </c>
      <c r="S71" s="117">
        <v>56.6</v>
      </c>
    </row>
    <row r="72" spans="2:19" s="67" customFormat="1" ht="15" customHeight="1" x14ac:dyDescent="0.25">
      <c r="B72" s="790"/>
      <c r="C72" s="758" t="s">
        <v>834</v>
      </c>
      <c r="D72" s="759" t="s">
        <v>834</v>
      </c>
      <c r="E72" s="760" t="s">
        <v>834</v>
      </c>
      <c r="F72" s="117">
        <v>21295</v>
      </c>
      <c r="G72" s="117">
        <v>22251</v>
      </c>
      <c r="H72" s="117">
        <v>257</v>
      </c>
      <c r="I72" s="117">
        <v>201</v>
      </c>
      <c r="J72" s="99">
        <v>215374</v>
      </c>
      <c r="K72" s="99">
        <v>243579</v>
      </c>
      <c r="L72" s="99">
        <v>3560</v>
      </c>
      <c r="M72" s="99">
        <v>2887</v>
      </c>
      <c r="N72" s="99">
        <v>0</v>
      </c>
      <c r="O72" s="99">
        <v>0</v>
      </c>
      <c r="P72" s="99">
        <v>1000</v>
      </c>
      <c r="Q72" s="99">
        <v>1066</v>
      </c>
      <c r="R72" s="117">
        <v>54.1</v>
      </c>
      <c r="S72" s="117">
        <v>45.7</v>
      </c>
    </row>
    <row r="73" spans="2:19" s="342" customFormat="1" ht="15" customHeight="1" x14ac:dyDescent="0.25">
      <c r="B73" s="790"/>
      <c r="C73" s="758" t="s">
        <v>835</v>
      </c>
      <c r="D73" s="759" t="s">
        <v>835</v>
      </c>
      <c r="E73" s="760" t="s">
        <v>835</v>
      </c>
      <c r="F73" s="117">
        <v>21295</v>
      </c>
      <c r="G73" s="117">
        <v>22251</v>
      </c>
      <c r="H73" s="117">
        <v>235</v>
      </c>
      <c r="I73" s="117">
        <v>313</v>
      </c>
      <c r="J73" s="99">
        <v>215374</v>
      </c>
      <c r="K73" s="99">
        <v>243579</v>
      </c>
      <c r="L73" s="99">
        <v>1953</v>
      </c>
      <c r="M73" s="99">
        <v>3305</v>
      </c>
      <c r="N73" s="99">
        <v>0</v>
      </c>
      <c r="O73" s="99">
        <v>0</v>
      </c>
      <c r="P73" s="99">
        <v>0</v>
      </c>
      <c r="Q73" s="99">
        <v>0</v>
      </c>
      <c r="R73" s="117">
        <v>52.2</v>
      </c>
      <c r="S73" s="117">
        <v>65</v>
      </c>
    </row>
    <row r="74" spans="2:19" s="67" customFormat="1" ht="15" customHeight="1" x14ac:dyDescent="0.25">
      <c r="B74" s="790"/>
      <c r="C74" s="758" t="s">
        <v>836</v>
      </c>
      <c r="D74" s="759" t="s">
        <v>836</v>
      </c>
      <c r="E74" s="760" t="s">
        <v>836</v>
      </c>
      <c r="F74" s="117">
        <v>21295</v>
      </c>
      <c r="G74" s="117">
        <v>22251</v>
      </c>
      <c r="H74" s="117">
        <v>196</v>
      </c>
      <c r="I74" s="117">
        <v>193</v>
      </c>
      <c r="J74" s="99">
        <v>215374</v>
      </c>
      <c r="K74" s="99">
        <v>243579</v>
      </c>
      <c r="L74" s="99">
        <v>2510</v>
      </c>
      <c r="M74" s="99">
        <v>2722</v>
      </c>
      <c r="N74" s="99">
        <v>0</v>
      </c>
      <c r="O74" s="99">
        <v>0</v>
      </c>
      <c r="P74" s="99">
        <v>436</v>
      </c>
      <c r="Q74" s="99">
        <v>488</v>
      </c>
      <c r="R74" s="117">
        <v>51</v>
      </c>
      <c r="S74" s="117">
        <v>50</v>
      </c>
    </row>
    <row r="75" spans="2:19" s="342" customFormat="1" ht="15" customHeight="1" x14ac:dyDescent="0.25">
      <c r="B75" s="790"/>
      <c r="C75" s="758" t="s">
        <v>837</v>
      </c>
      <c r="D75" s="759" t="s">
        <v>837</v>
      </c>
      <c r="E75" s="760" t="s">
        <v>837</v>
      </c>
      <c r="F75" s="117">
        <v>21295</v>
      </c>
      <c r="G75" s="117">
        <v>22251</v>
      </c>
      <c r="H75" s="117">
        <v>184</v>
      </c>
      <c r="I75" s="117">
        <v>194</v>
      </c>
      <c r="J75" s="99">
        <v>215374</v>
      </c>
      <c r="K75" s="99">
        <v>243579</v>
      </c>
      <c r="L75" s="99">
        <v>2235</v>
      </c>
      <c r="M75" s="99">
        <v>3592</v>
      </c>
      <c r="N75" s="99">
        <v>0</v>
      </c>
      <c r="O75" s="99">
        <v>0</v>
      </c>
      <c r="P75" s="99">
        <v>1251</v>
      </c>
      <c r="Q75" s="99">
        <v>1542</v>
      </c>
      <c r="R75" s="117">
        <v>41.7</v>
      </c>
      <c r="S75" s="117">
        <v>41.6</v>
      </c>
    </row>
    <row r="76" spans="2:19" s="67" customFormat="1" ht="15" customHeight="1" x14ac:dyDescent="0.25">
      <c r="B76" s="790"/>
      <c r="C76" s="758" t="s">
        <v>838</v>
      </c>
      <c r="D76" s="759" t="s">
        <v>838</v>
      </c>
      <c r="E76" s="760" t="s">
        <v>838</v>
      </c>
      <c r="F76" s="117">
        <v>21295</v>
      </c>
      <c r="G76" s="117">
        <v>22251</v>
      </c>
      <c r="H76" s="117">
        <v>0</v>
      </c>
      <c r="I76" s="117">
        <v>177</v>
      </c>
      <c r="J76" s="99">
        <v>215374</v>
      </c>
      <c r="K76" s="99">
        <v>243579</v>
      </c>
      <c r="L76" s="99">
        <v>0</v>
      </c>
      <c r="M76" s="99">
        <v>1223</v>
      </c>
      <c r="N76" s="99">
        <v>0</v>
      </c>
      <c r="O76" s="99">
        <v>0</v>
      </c>
      <c r="P76" s="99">
        <v>0</v>
      </c>
      <c r="Q76" s="99">
        <v>0</v>
      </c>
      <c r="R76" s="117">
        <v>0.6</v>
      </c>
      <c r="S76" s="117">
        <v>28.5</v>
      </c>
    </row>
    <row r="77" spans="2:19" s="342" customFormat="1" ht="15" customHeight="1" x14ac:dyDescent="0.25">
      <c r="B77" s="790"/>
      <c r="C77" s="758" t="s">
        <v>839</v>
      </c>
      <c r="D77" s="759" t="s">
        <v>839</v>
      </c>
      <c r="E77" s="760" t="s">
        <v>839</v>
      </c>
      <c r="F77" s="117">
        <v>21295</v>
      </c>
      <c r="G77" s="117">
        <v>22251</v>
      </c>
      <c r="H77" s="117">
        <v>0</v>
      </c>
      <c r="I77" s="117">
        <v>258</v>
      </c>
      <c r="J77" s="99">
        <v>215374</v>
      </c>
      <c r="K77" s="99">
        <v>243579</v>
      </c>
      <c r="L77" s="99">
        <v>0</v>
      </c>
      <c r="M77" s="99">
        <v>3070</v>
      </c>
      <c r="N77" s="99">
        <v>0</v>
      </c>
      <c r="O77" s="99">
        <v>0</v>
      </c>
      <c r="P77" s="99">
        <v>0</v>
      </c>
      <c r="Q77" s="99">
        <v>85</v>
      </c>
      <c r="R77" s="117">
        <v>0.8</v>
      </c>
      <c r="S77" s="117">
        <v>49.5</v>
      </c>
    </row>
    <row r="78" spans="2:19" s="67" customFormat="1" ht="15" customHeight="1" x14ac:dyDescent="0.25">
      <c r="B78" s="790"/>
      <c r="C78" s="758" t="s">
        <v>840</v>
      </c>
      <c r="D78" s="759" t="s">
        <v>840</v>
      </c>
      <c r="E78" s="760" t="s">
        <v>840</v>
      </c>
      <c r="F78" s="117">
        <v>21295</v>
      </c>
      <c r="G78" s="117">
        <v>22251</v>
      </c>
      <c r="H78" s="117">
        <v>331</v>
      </c>
      <c r="I78" s="117">
        <v>349</v>
      </c>
      <c r="J78" s="99">
        <v>215374</v>
      </c>
      <c r="K78" s="99">
        <v>243579</v>
      </c>
      <c r="L78" s="99">
        <v>3226</v>
      </c>
      <c r="M78" s="99">
        <v>4005</v>
      </c>
      <c r="N78" s="99">
        <v>0</v>
      </c>
      <c r="O78" s="99">
        <v>0</v>
      </c>
      <c r="P78" s="99">
        <v>495</v>
      </c>
      <c r="Q78" s="99">
        <v>504</v>
      </c>
      <c r="R78" s="117">
        <v>62.4</v>
      </c>
      <c r="S78" s="117">
        <v>61.1</v>
      </c>
    </row>
    <row r="79" spans="2:19" s="67" customFormat="1" ht="15" customHeight="1" x14ac:dyDescent="0.25">
      <c r="B79" s="790"/>
      <c r="C79" s="758" t="s">
        <v>841</v>
      </c>
      <c r="D79" s="759" t="s">
        <v>841</v>
      </c>
      <c r="E79" s="760" t="s">
        <v>841</v>
      </c>
      <c r="F79" s="117">
        <v>21295</v>
      </c>
      <c r="G79" s="117">
        <v>22251</v>
      </c>
      <c r="H79" s="117">
        <v>214</v>
      </c>
      <c r="I79" s="117">
        <v>220</v>
      </c>
      <c r="J79" s="99">
        <v>215374</v>
      </c>
      <c r="K79" s="99">
        <v>243579</v>
      </c>
      <c r="L79" s="99">
        <v>2159</v>
      </c>
      <c r="M79" s="99">
        <v>2430</v>
      </c>
      <c r="N79" s="99">
        <v>0</v>
      </c>
      <c r="O79" s="99">
        <v>0</v>
      </c>
      <c r="P79" s="99">
        <v>218</v>
      </c>
      <c r="Q79" s="99">
        <v>218</v>
      </c>
      <c r="R79" s="117">
        <v>55.7</v>
      </c>
      <c r="S79" s="117">
        <v>54</v>
      </c>
    </row>
    <row r="80" spans="2:19" s="67" customFormat="1" ht="15" customHeight="1" x14ac:dyDescent="0.25">
      <c r="B80" s="790"/>
      <c r="C80" s="758" t="s">
        <v>842</v>
      </c>
      <c r="D80" s="759" t="s">
        <v>842</v>
      </c>
      <c r="E80" s="760" t="s">
        <v>842</v>
      </c>
      <c r="F80" s="117">
        <v>21295</v>
      </c>
      <c r="G80" s="117">
        <v>22251</v>
      </c>
      <c r="H80" s="117">
        <v>177</v>
      </c>
      <c r="I80" s="117">
        <v>118</v>
      </c>
      <c r="J80" s="99">
        <v>215374</v>
      </c>
      <c r="K80" s="99">
        <v>243579</v>
      </c>
      <c r="L80" s="99">
        <v>1553</v>
      </c>
      <c r="M80" s="99">
        <v>1408</v>
      </c>
      <c r="N80" s="99">
        <v>0</v>
      </c>
      <c r="O80" s="99">
        <v>0</v>
      </c>
      <c r="P80" s="99">
        <v>48</v>
      </c>
      <c r="Q80" s="99">
        <v>48</v>
      </c>
      <c r="R80" s="117">
        <v>44.8</v>
      </c>
      <c r="S80" s="117">
        <v>43.5</v>
      </c>
    </row>
    <row r="81" spans="2:19" s="67" customFormat="1" ht="15" customHeight="1" x14ac:dyDescent="0.25">
      <c r="B81" s="790"/>
      <c r="C81" s="758" t="s">
        <v>864</v>
      </c>
      <c r="D81" s="759" t="s">
        <v>854</v>
      </c>
      <c r="E81" s="760" t="s">
        <v>854</v>
      </c>
      <c r="F81" s="117">
        <v>21295</v>
      </c>
      <c r="G81" s="117">
        <v>22251</v>
      </c>
      <c r="H81" s="117">
        <v>134</v>
      </c>
      <c r="I81" s="117">
        <v>129</v>
      </c>
      <c r="J81" s="99">
        <v>215374</v>
      </c>
      <c r="K81" s="99">
        <v>243579</v>
      </c>
      <c r="L81" s="99">
        <v>1115</v>
      </c>
      <c r="M81" s="99">
        <v>1241</v>
      </c>
      <c r="N81" s="99">
        <v>0</v>
      </c>
      <c r="O81" s="99">
        <v>0</v>
      </c>
      <c r="P81" s="99">
        <v>610</v>
      </c>
      <c r="Q81" s="99">
        <v>629</v>
      </c>
      <c r="R81" s="150">
        <v>34</v>
      </c>
      <c r="S81" s="150">
        <v>36.5</v>
      </c>
    </row>
    <row r="82" spans="2:19" s="342" customFormat="1" ht="15" customHeight="1" x14ac:dyDescent="0.25">
      <c r="B82" s="790"/>
      <c r="C82" s="758" t="s">
        <v>865</v>
      </c>
      <c r="D82" s="759" t="s">
        <v>855</v>
      </c>
      <c r="E82" s="760" t="s">
        <v>855</v>
      </c>
      <c r="F82" s="117">
        <v>21295</v>
      </c>
      <c r="G82" s="117">
        <v>22251</v>
      </c>
      <c r="H82" s="117">
        <v>127</v>
      </c>
      <c r="I82" s="117">
        <v>128</v>
      </c>
      <c r="J82" s="99">
        <v>215374</v>
      </c>
      <c r="K82" s="99">
        <v>243579</v>
      </c>
      <c r="L82" s="99">
        <v>1109</v>
      </c>
      <c r="M82" s="99">
        <v>1183</v>
      </c>
      <c r="N82" s="99">
        <v>0</v>
      </c>
      <c r="O82" s="99">
        <v>0</v>
      </c>
      <c r="P82" s="99">
        <v>272</v>
      </c>
      <c r="Q82" s="99">
        <v>295</v>
      </c>
      <c r="R82" s="150">
        <v>30.6</v>
      </c>
      <c r="S82" s="150">
        <v>31.7</v>
      </c>
    </row>
    <row r="83" spans="2:19" s="342" customFormat="1" ht="15" customHeight="1" x14ac:dyDescent="0.25">
      <c r="B83" s="790"/>
      <c r="C83" s="758" t="s">
        <v>866</v>
      </c>
      <c r="D83" s="759" t="s">
        <v>856</v>
      </c>
      <c r="E83" s="760" t="s">
        <v>856</v>
      </c>
      <c r="F83" s="117">
        <v>21295</v>
      </c>
      <c r="G83" s="117">
        <v>22251</v>
      </c>
      <c r="H83" s="117">
        <v>134</v>
      </c>
      <c r="I83" s="117">
        <v>132</v>
      </c>
      <c r="J83" s="99">
        <v>215374</v>
      </c>
      <c r="K83" s="99">
        <v>243579</v>
      </c>
      <c r="L83" s="99">
        <v>1304</v>
      </c>
      <c r="M83" s="99">
        <v>1417</v>
      </c>
      <c r="N83" s="99">
        <v>0</v>
      </c>
      <c r="O83" s="99">
        <v>0</v>
      </c>
      <c r="P83" s="99">
        <v>181</v>
      </c>
      <c r="Q83" s="99">
        <v>181</v>
      </c>
      <c r="R83" s="150">
        <v>32</v>
      </c>
      <c r="S83" s="150">
        <v>35</v>
      </c>
    </row>
    <row r="84" spans="2:19" s="342" customFormat="1" ht="15" customHeight="1" x14ac:dyDescent="0.25">
      <c r="B84" s="790"/>
      <c r="C84" s="758" t="s">
        <v>867</v>
      </c>
      <c r="D84" s="759" t="s">
        <v>857</v>
      </c>
      <c r="E84" s="760" t="s">
        <v>857</v>
      </c>
      <c r="F84" s="117">
        <v>21295</v>
      </c>
      <c r="G84" s="117">
        <v>22251</v>
      </c>
      <c r="H84" s="117">
        <v>49</v>
      </c>
      <c r="I84" s="117">
        <v>39</v>
      </c>
      <c r="J84" s="99">
        <v>215374</v>
      </c>
      <c r="K84" s="99">
        <v>243579</v>
      </c>
      <c r="L84" s="99">
        <v>29</v>
      </c>
      <c r="M84" s="99">
        <v>47</v>
      </c>
      <c r="N84" s="99">
        <v>0</v>
      </c>
      <c r="O84" s="99">
        <v>0</v>
      </c>
      <c r="P84" s="99">
        <v>1638</v>
      </c>
      <c r="Q84" s="99">
        <v>2070</v>
      </c>
      <c r="R84" s="150">
        <v>48</v>
      </c>
      <c r="S84" s="150">
        <v>44.9</v>
      </c>
    </row>
    <row r="85" spans="2:19" s="342" customFormat="1" ht="15" customHeight="1" x14ac:dyDescent="0.25">
      <c r="B85" s="790"/>
      <c r="C85" s="758" t="s">
        <v>868</v>
      </c>
      <c r="D85" s="759" t="s">
        <v>858</v>
      </c>
      <c r="E85" s="760" t="s">
        <v>858</v>
      </c>
      <c r="F85" s="117">
        <v>21295</v>
      </c>
      <c r="G85" s="117">
        <v>22251</v>
      </c>
      <c r="H85" s="117">
        <v>129</v>
      </c>
      <c r="I85" s="117">
        <v>132</v>
      </c>
      <c r="J85" s="99">
        <v>215374</v>
      </c>
      <c r="K85" s="99">
        <v>243579</v>
      </c>
      <c r="L85" s="99">
        <v>1369</v>
      </c>
      <c r="M85" s="99">
        <v>1720</v>
      </c>
      <c r="N85" s="99">
        <v>0</v>
      </c>
      <c r="O85" s="99">
        <v>0</v>
      </c>
      <c r="P85" s="99">
        <v>635</v>
      </c>
      <c r="Q85" s="99">
        <v>935</v>
      </c>
      <c r="R85" s="150">
        <v>34.9</v>
      </c>
      <c r="S85" s="150">
        <v>35.9</v>
      </c>
    </row>
    <row r="86" spans="2:19" s="342" customFormat="1" ht="15" customHeight="1" x14ac:dyDescent="0.25">
      <c r="B86" s="790"/>
      <c r="C86" s="758" t="s">
        <v>869</v>
      </c>
      <c r="D86" s="759" t="s">
        <v>859</v>
      </c>
      <c r="E86" s="760" t="s">
        <v>859</v>
      </c>
      <c r="F86" s="117">
        <v>21295</v>
      </c>
      <c r="G86" s="117">
        <v>22251</v>
      </c>
      <c r="H86" s="117">
        <v>229</v>
      </c>
      <c r="I86" s="117">
        <v>201</v>
      </c>
      <c r="J86" s="99">
        <v>215374</v>
      </c>
      <c r="K86" s="99">
        <v>243579</v>
      </c>
      <c r="L86" s="99">
        <v>1932</v>
      </c>
      <c r="M86" s="99">
        <v>2337</v>
      </c>
      <c r="N86" s="99">
        <v>0</v>
      </c>
      <c r="O86" s="99">
        <v>0</v>
      </c>
      <c r="P86" s="99">
        <v>549</v>
      </c>
      <c r="Q86" s="99">
        <v>580</v>
      </c>
      <c r="R86" s="150">
        <v>57.4</v>
      </c>
      <c r="S86" s="150">
        <v>54.8</v>
      </c>
    </row>
    <row r="87" spans="2:19" s="342" customFormat="1" ht="15" customHeight="1" x14ac:dyDescent="0.25">
      <c r="B87" s="790"/>
      <c r="C87" s="758" t="s">
        <v>870</v>
      </c>
      <c r="D87" s="759" t="s">
        <v>860</v>
      </c>
      <c r="E87" s="760" t="s">
        <v>860</v>
      </c>
      <c r="F87" s="117">
        <v>21295</v>
      </c>
      <c r="G87" s="117">
        <v>22251</v>
      </c>
      <c r="H87" s="117">
        <v>124</v>
      </c>
      <c r="I87" s="117">
        <v>132</v>
      </c>
      <c r="J87" s="99">
        <v>215374</v>
      </c>
      <c r="K87" s="99">
        <v>243579</v>
      </c>
      <c r="L87" s="99">
        <v>1189</v>
      </c>
      <c r="M87" s="99">
        <v>1516</v>
      </c>
      <c r="N87" s="99">
        <v>0</v>
      </c>
      <c r="O87" s="99">
        <v>0</v>
      </c>
      <c r="P87" s="99">
        <v>194</v>
      </c>
      <c r="Q87" s="99">
        <v>200</v>
      </c>
      <c r="R87" s="150">
        <v>28.1</v>
      </c>
      <c r="S87" s="150">
        <v>30.2</v>
      </c>
    </row>
    <row r="88" spans="2:19" s="342" customFormat="1" ht="15" customHeight="1" x14ac:dyDescent="0.25">
      <c r="B88" s="790"/>
      <c r="C88" s="758" t="s">
        <v>871</v>
      </c>
      <c r="D88" s="759" t="s">
        <v>861</v>
      </c>
      <c r="E88" s="760" t="s">
        <v>861</v>
      </c>
      <c r="F88" s="117">
        <v>21295</v>
      </c>
      <c r="G88" s="117">
        <v>22251</v>
      </c>
      <c r="H88" s="117">
        <v>161</v>
      </c>
      <c r="I88" s="117">
        <v>142</v>
      </c>
      <c r="J88" s="99">
        <v>215374</v>
      </c>
      <c r="K88" s="99">
        <v>243579</v>
      </c>
      <c r="L88" s="99">
        <v>1459</v>
      </c>
      <c r="M88" s="99">
        <v>1391</v>
      </c>
      <c r="N88" s="99">
        <v>0</v>
      </c>
      <c r="O88" s="99">
        <v>0</v>
      </c>
      <c r="P88" s="99">
        <v>568</v>
      </c>
      <c r="Q88" s="99">
        <v>547</v>
      </c>
      <c r="R88" s="150">
        <v>36.299999999999997</v>
      </c>
      <c r="S88" s="150">
        <v>39.299999999999997</v>
      </c>
    </row>
    <row r="89" spans="2:19" s="342" customFormat="1" ht="15" customHeight="1" x14ac:dyDescent="0.25">
      <c r="B89" s="790"/>
      <c r="C89" s="758" t="s">
        <v>862</v>
      </c>
      <c r="D89" s="759" t="s">
        <v>862</v>
      </c>
      <c r="E89" s="760" t="s">
        <v>862</v>
      </c>
      <c r="F89" s="117">
        <v>21295</v>
      </c>
      <c r="G89" s="117">
        <v>22251</v>
      </c>
      <c r="H89" s="117">
        <v>138</v>
      </c>
      <c r="I89" s="117">
        <v>122</v>
      </c>
      <c r="J89" s="99">
        <v>215374</v>
      </c>
      <c r="K89" s="99">
        <v>243579</v>
      </c>
      <c r="L89" s="99">
        <v>1210</v>
      </c>
      <c r="M89" s="99">
        <v>1452</v>
      </c>
      <c r="N89" s="99">
        <v>0</v>
      </c>
      <c r="O89" s="99">
        <v>0</v>
      </c>
      <c r="P89" s="99">
        <v>410</v>
      </c>
      <c r="Q89" s="99">
        <v>427</v>
      </c>
      <c r="R89" s="150">
        <v>27.2</v>
      </c>
      <c r="S89" s="150">
        <v>29.3</v>
      </c>
    </row>
    <row r="90" spans="2:19" s="342" customFormat="1" ht="15" customHeight="1" x14ac:dyDescent="0.25">
      <c r="B90" s="790"/>
      <c r="C90" s="758" t="s">
        <v>863</v>
      </c>
      <c r="D90" s="759" t="s">
        <v>863</v>
      </c>
      <c r="E90" s="760" t="s">
        <v>863</v>
      </c>
      <c r="F90" s="117">
        <v>21295</v>
      </c>
      <c r="G90" s="117">
        <v>22251</v>
      </c>
      <c r="H90" s="117">
        <v>151</v>
      </c>
      <c r="I90" s="117">
        <v>152</v>
      </c>
      <c r="J90" s="99">
        <v>215374</v>
      </c>
      <c r="K90" s="99">
        <v>243579</v>
      </c>
      <c r="L90" s="99">
        <v>1546</v>
      </c>
      <c r="M90" s="99">
        <v>1699</v>
      </c>
      <c r="N90" s="99">
        <v>0</v>
      </c>
      <c r="O90" s="99">
        <v>0</v>
      </c>
      <c r="P90" s="99">
        <v>140</v>
      </c>
      <c r="Q90" s="99">
        <v>140</v>
      </c>
      <c r="R90" s="150">
        <v>35.1</v>
      </c>
      <c r="S90" s="150">
        <v>33.799999999999997</v>
      </c>
    </row>
    <row r="91" spans="2:19" s="342" customFormat="1" ht="15" customHeight="1" x14ac:dyDescent="0.25">
      <c r="B91" s="790"/>
      <c r="C91" s="758" t="s">
        <v>872</v>
      </c>
      <c r="D91" s="759" t="s">
        <v>872</v>
      </c>
      <c r="E91" s="760" t="s">
        <v>872</v>
      </c>
      <c r="F91" s="349">
        <v>21295</v>
      </c>
      <c r="G91" s="349">
        <v>22251</v>
      </c>
      <c r="H91" s="127">
        <v>116</v>
      </c>
      <c r="I91" s="127">
        <v>107</v>
      </c>
      <c r="J91" s="350">
        <v>215374</v>
      </c>
      <c r="K91" s="351">
        <v>243579</v>
      </c>
      <c r="L91" s="350">
        <v>1304</v>
      </c>
      <c r="M91" s="351">
        <v>1441</v>
      </c>
      <c r="N91" s="336">
        <v>0</v>
      </c>
      <c r="O91" s="336">
        <v>0</v>
      </c>
      <c r="P91" s="336">
        <v>327</v>
      </c>
      <c r="Q91" s="336">
        <v>323</v>
      </c>
      <c r="R91" s="337">
        <v>31.3</v>
      </c>
      <c r="S91" s="337">
        <v>32.9</v>
      </c>
    </row>
    <row r="92" spans="2:19" s="342" customFormat="1" ht="15" customHeight="1" x14ac:dyDescent="0.25">
      <c r="B92" s="790"/>
      <c r="C92" s="758" t="s">
        <v>873</v>
      </c>
      <c r="D92" s="759" t="s">
        <v>873</v>
      </c>
      <c r="E92" s="760" t="s">
        <v>873</v>
      </c>
      <c r="F92" s="349">
        <v>21295</v>
      </c>
      <c r="G92" s="349">
        <v>22251</v>
      </c>
      <c r="H92" s="127">
        <v>273</v>
      </c>
      <c r="I92" s="127">
        <v>254</v>
      </c>
      <c r="J92" s="350">
        <v>215374</v>
      </c>
      <c r="K92" s="351">
        <v>243579</v>
      </c>
      <c r="L92" s="350">
        <v>2485</v>
      </c>
      <c r="M92" s="351">
        <v>2765</v>
      </c>
      <c r="N92" s="336">
        <v>0</v>
      </c>
      <c r="O92" s="336">
        <v>0</v>
      </c>
      <c r="P92" s="336">
        <v>525</v>
      </c>
      <c r="Q92" s="336">
        <v>584</v>
      </c>
      <c r="R92" s="337">
        <v>57.3</v>
      </c>
      <c r="S92" s="337">
        <v>59.4</v>
      </c>
    </row>
    <row r="93" spans="2:19" s="342" customFormat="1" ht="15" customHeight="1" x14ac:dyDescent="0.25">
      <c r="B93" s="790"/>
      <c r="C93" s="758" t="s">
        <v>874</v>
      </c>
      <c r="D93" s="759" t="s">
        <v>874</v>
      </c>
      <c r="E93" s="760" t="s">
        <v>874</v>
      </c>
      <c r="F93" s="349">
        <v>21295</v>
      </c>
      <c r="G93" s="349">
        <v>22251</v>
      </c>
      <c r="H93" s="127">
        <v>134</v>
      </c>
      <c r="I93" s="127">
        <v>134</v>
      </c>
      <c r="J93" s="350">
        <v>215374</v>
      </c>
      <c r="K93" s="351">
        <v>243579</v>
      </c>
      <c r="L93" s="350">
        <v>1128</v>
      </c>
      <c r="M93" s="351">
        <v>1367</v>
      </c>
      <c r="N93" s="336">
        <v>0</v>
      </c>
      <c r="O93" s="336">
        <v>0</v>
      </c>
      <c r="P93" s="336">
        <v>523</v>
      </c>
      <c r="Q93" s="336">
        <v>524</v>
      </c>
      <c r="R93" s="337">
        <v>34.9</v>
      </c>
      <c r="S93" s="337">
        <v>34.799999999999997</v>
      </c>
    </row>
    <row r="94" spans="2:19" s="342" customFormat="1" ht="15" customHeight="1" x14ac:dyDescent="0.25">
      <c r="B94" s="790"/>
      <c r="C94" s="758" t="s">
        <v>875</v>
      </c>
      <c r="D94" s="759" t="s">
        <v>875</v>
      </c>
      <c r="E94" s="760" t="s">
        <v>875</v>
      </c>
      <c r="F94" s="349">
        <v>21295</v>
      </c>
      <c r="G94" s="349">
        <v>22251</v>
      </c>
      <c r="H94" s="127">
        <v>151</v>
      </c>
      <c r="I94" s="127">
        <v>152</v>
      </c>
      <c r="J94" s="350">
        <v>215374</v>
      </c>
      <c r="K94" s="351">
        <v>243579</v>
      </c>
      <c r="L94" s="350">
        <v>1317</v>
      </c>
      <c r="M94" s="351">
        <v>1276</v>
      </c>
      <c r="N94" s="336">
        <v>0</v>
      </c>
      <c r="O94" s="336">
        <v>0</v>
      </c>
      <c r="P94" s="336">
        <v>577</v>
      </c>
      <c r="Q94" s="336">
        <v>718</v>
      </c>
      <c r="R94" s="337">
        <v>33</v>
      </c>
      <c r="S94" s="337">
        <v>34</v>
      </c>
    </row>
    <row r="95" spans="2:19" s="342" customFormat="1" ht="15" customHeight="1" x14ac:dyDescent="0.25">
      <c r="B95" s="790"/>
      <c r="C95" s="758" t="s">
        <v>876</v>
      </c>
      <c r="D95" s="759" t="s">
        <v>876</v>
      </c>
      <c r="E95" s="760" t="s">
        <v>876</v>
      </c>
      <c r="F95" s="349">
        <v>21295</v>
      </c>
      <c r="G95" s="349">
        <v>22251</v>
      </c>
      <c r="H95" s="127">
        <v>183</v>
      </c>
      <c r="I95" s="127">
        <v>140</v>
      </c>
      <c r="J95" s="350">
        <v>215374</v>
      </c>
      <c r="K95" s="351">
        <v>243579</v>
      </c>
      <c r="L95" s="350">
        <v>1393</v>
      </c>
      <c r="M95" s="351">
        <v>1354</v>
      </c>
      <c r="N95" s="336">
        <v>0</v>
      </c>
      <c r="O95" s="336">
        <v>0</v>
      </c>
      <c r="P95" s="336">
        <v>690</v>
      </c>
      <c r="Q95" s="336">
        <v>716</v>
      </c>
      <c r="R95" s="337">
        <v>47.4</v>
      </c>
      <c r="S95" s="337">
        <v>46.7</v>
      </c>
    </row>
    <row r="96" spans="2:19" s="342" customFormat="1" ht="15" customHeight="1" x14ac:dyDescent="0.25">
      <c r="B96" s="790"/>
      <c r="C96" s="758" t="s">
        <v>877</v>
      </c>
      <c r="D96" s="759" t="s">
        <v>877</v>
      </c>
      <c r="E96" s="760" t="s">
        <v>877</v>
      </c>
      <c r="F96" s="349">
        <v>21295</v>
      </c>
      <c r="G96" s="349">
        <v>22251</v>
      </c>
      <c r="H96" s="127">
        <v>102</v>
      </c>
      <c r="I96" s="127">
        <v>117</v>
      </c>
      <c r="J96" s="350">
        <v>215374</v>
      </c>
      <c r="K96" s="351">
        <v>243579</v>
      </c>
      <c r="L96" s="350">
        <v>1141</v>
      </c>
      <c r="M96" s="351">
        <v>1238</v>
      </c>
      <c r="N96" s="336">
        <v>0</v>
      </c>
      <c r="O96" s="336">
        <v>0</v>
      </c>
      <c r="P96" s="336">
        <v>179</v>
      </c>
      <c r="Q96" s="336">
        <v>179</v>
      </c>
      <c r="R96" s="337">
        <v>32.9</v>
      </c>
      <c r="S96" s="337">
        <v>34.5</v>
      </c>
    </row>
    <row r="97" spans="2:19" s="342" customFormat="1" ht="15" customHeight="1" x14ac:dyDescent="0.25">
      <c r="B97" s="790"/>
      <c r="C97" s="758" t="s">
        <v>878</v>
      </c>
      <c r="D97" s="759" t="s">
        <v>878</v>
      </c>
      <c r="E97" s="760" t="s">
        <v>878</v>
      </c>
      <c r="F97" s="349">
        <v>21295</v>
      </c>
      <c r="G97" s="349">
        <v>22251</v>
      </c>
      <c r="H97" s="127">
        <v>96</v>
      </c>
      <c r="I97" s="127">
        <v>99</v>
      </c>
      <c r="J97" s="350">
        <v>215374</v>
      </c>
      <c r="K97" s="351">
        <v>243579</v>
      </c>
      <c r="L97" s="350">
        <v>998</v>
      </c>
      <c r="M97" s="351">
        <v>1037</v>
      </c>
      <c r="N97" s="336">
        <v>0</v>
      </c>
      <c r="O97" s="336">
        <v>0</v>
      </c>
      <c r="P97" s="336">
        <v>499</v>
      </c>
      <c r="Q97" s="336">
        <v>556</v>
      </c>
      <c r="R97" s="337">
        <v>38.299999999999997</v>
      </c>
      <c r="S97" s="337">
        <v>37.9</v>
      </c>
    </row>
    <row r="98" spans="2:19" s="342" customFormat="1" ht="15" customHeight="1" x14ac:dyDescent="0.25">
      <c r="B98" s="790"/>
      <c r="C98" s="758" t="s">
        <v>879</v>
      </c>
      <c r="D98" s="759" t="s">
        <v>879</v>
      </c>
      <c r="E98" s="760" t="s">
        <v>879</v>
      </c>
      <c r="F98" s="349">
        <v>21295</v>
      </c>
      <c r="G98" s="349">
        <v>22251</v>
      </c>
      <c r="H98" s="127">
        <v>155</v>
      </c>
      <c r="I98" s="127">
        <v>139</v>
      </c>
      <c r="J98" s="350">
        <v>215374</v>
      </c>
      <c r="K98" s="351">
        <v>243579</v>
      </c>
      <c r="L98" s="350">
        <v>1150</v>
      </c>
      <c r="M98" s="351">
        <v>1312</v>
      </c>
      <c r="N98" s="336">
        <v>0</v>
      </c>
      <c r="O98" s="336">
        <v>0</v>
      </c>
      <c r="P98" s="336">
        <v>97</v>
      </c>
      <c r="Q98" s="336">
        <v>97</v>
      </c>
      <c r="R98" s="337">
        <v>38</v>
      </c>
      <c r="S98" s="337">
        <v>39.200000000000003</v>
      </c>
    </row>
    <row r="99" spans="2:19" s="342" customFormat="1" ht="15" customHeight="1" x14ac:dyDescent="0.25">
      <c r="B99" s="790"/>
      <c r="C99" s="758" t="s">
        <v>880</v>
      </c>
      <c r="D99" s="759" t="s">
        <v>880</v>
      </c>
      <c r="E99" s="760" t="s">
        <v>880</v>
      </c>
      <c r="F99" s="349">
        <v>21295</v>
      </c>
      <c r="G99" s="349">
        <v>22251</v>
      </c>
      <c r="H99" s="127">
        <v>96</v>
      </c>
      <c r="I99" s="127">
        <v>96</v>
      </c>
      <c r="J99" s="350">
        <v>215374</v>
      </c>
      <c r="K99" s="351">
        <v>243579</v>
      </c>
      <c r="L99" s="350">
        <v>994</v>
      </c>
      <c r="M99" s="351">
        <v>1006</v>
      </c>
      <c r="N99" s="336">
        <v>0</v>
      </c>
      <c r="O99" s="336">
        <v>0</v>
      </c>
      <c r="P99" s="336">
        <v>15</v>
      </c>
      <c r="Q99" s="336">
        <v>15</v>
      </c>
      <c r="R99" s="337">
        <v>30.3</v>
      </c>
      <c r="S99" s="337">
        <v>30</v>
      </c>
    </row>
    <row r="100" spans="2:19" s="342" customFormat="1" ht="15" customHeight="1" x14ac:dyDescent="0.25">
      <c r="B100" s="790"/>
      <c r="C100" s="758" t="s">
        <v>881</v>
      </c>
      <c r="D100" s="759" t="s">
        <v>881</v>
      </c>
      <c r="E100" s="760" t="s">
        <v>881</v>
      </c>
      <c r="F100" s="349">
        <v>21295</v>
      </c>
      <c r="G100" s="349">
        <v>22251</v>
      </c>
      <c r="H100" s="127">
        <v>159</v>
      </c>
      <c r="I100" s="127">
        <v>159</v>
      </c>
      <c r="J100" s="350">
        <v>215374</v>
      </c>
      <c r="K100" s="351">
        <v>243579</v>
      </c>
      <c r="L100" s="350">
        <v>1317</v>
      </c>
      <c r="M100" s="351">
        <v>1473</v>
      </c>
      <c r="N100" s="336">
        <v>0</v>
      </c>
      <c r="O100" s="336">
        <v>0</v>
      </c>
      <c r="P100" s="336">
        <v>414</v>
      </c>
      <c r="Q100" s="336">
        <v>414</v>
      </c>
      <c r="R100" s="337">
        <v>31.3</v>
      </c>
      <c r="S100" s="337">
        <v>32.700000000000003</v>
      </c>
    </row>
    <row r="101" spans="2:19" s="342" customFormat="1" ht="15" customHeight="1" x14ac:dyDescent="0.25">
      <c r="B101" s="790"/>
      <c r="C101" s="758" t="s">
        <v>892</v>
      </c>
      <c r="D101" s="759" t="s">
        <v>882</v>
      </c>
      <c r="E101" s="760" t="s">
        <v>882</v>
      </c>
      <c r="F101" s="349">
        <v>21295</v>
      </c>
      <c r="G101" s="349">
        <v>22251</v>
      </c>
      <c r="H101" s="337">
        <v>111</v>
      </c>
      <c r="I101" s="337">
        <v>91</v>
      </c>
      <c r="J101" s="352">
        <v>215374</v>
      </c>
      <c r="K101" s="336">
        <v>243579</v>
      </c>
      <c r="L101" s="352">
        <v>1149</v>
      </c>
      <c r="M101" s="336">
        <v>1092</v>
      </c>
      <c r="N101" s="336">
        <v>0</v>
      </c>
      <c r="O101" s="336">
        <v>0</v>
      </c>
      <c r="P101" s="336">
        <v>425</v>
      </c>
      <c r="Q101" s="336">
        <v>412</v>
      </c>
      <c r="R101" s="337">
        <v>26.8</v>
      </c>
      <c r="S101" s="337">
        <v>27.8</v>
      </c>
    </row>
    <row r="102" spans="2:19" s="342" customFormat="1" ht="15" customHeight="1" x14ac:dyDescent="0.25">
      <c r="B102" s="790"/>
      <c r="C102" s="758" t="s">
        <v>893</v>
      </c>
      <c r="D102" s="759" t="s">
        <v>883</v>
      </c>
      <c r="E102" s="760" t="s">
        <v>883</v>
      </c>
      <c r="F102" s="349">
        <v>21295</v>
      </c>
      <c r="G102" s="349">
        <v>22251</v>
      </c>
      <c r="H102" s="337">
        <v>122</v>
      </c>
      <c r="I102" s="337">
        <v>122</v>
      </c>
      <c r="J102" s="352">
        <v>215374</v>
      </c>
      <c r="K102" s="336">
        <v>243579</v>
      </c>
      <c r="L102" s="352">
        <v>1107</v>
      </c>
      <c r="M102" s="336">
        <v>1246</v>
      </c>
      <c r="N102" s="336">
        <v>0</v>
      </c>
      <c r="O102" s="336">
        <v>0</v>
      </c>
      <c r="P102" s="336">
        <v>253</v>
      </c>
      <c r="Q102" s="336">
        <v>253</v>
      </c>
      <c r="R102" s="337">
        <v>38.1</v>
      </c>
      <c r="S102" s="337">
        <v>36.700000000000003</v>
      </c>
    </row>
    <row r="103" spans="2:19" s="342" customFormat="1" ht="15" customHeight="1" x14ac:dyDescent="0.25">
      <c r="B103" s="790"/>
      <c r="C103" s="758" t="s">
        <v>894</v>
      </c>
      <c r="D103" s="759" t="s">
        <v>884</v>
      </c>
      <c r="E103" s="760" t="s">
        <v>884</v>
      </c>
      <c r="F103" s="349">
        <v>21295</v>
      </c>
      <c r="G103" s="349">
        <v>22251</v>
      </c>
      <c r="H103" s="337">
        <v>144</v>
      </c>
      <c r="I103" s="337">
        <v>144</v>
      </c>
      <c r="J103" s="352">
        <v>215374</v>
      </c>
      <c r="K103" s="336">
        <v>243579</v>
      </c>
      <c r="L103" s="352">
        <v>1235</v>
      </c>
      <c r="M103" s="336">
        <v>1278</v>
      </c>
      <c r="N103" s="336">
        <v>0</v>
      </c>
      <c r="O103" s="336">
        <v>0</v>
      </c>
      <c r="P103" s="336">
        <v>9</v>
      </c>
      <c r="Q103" s="336">
        <v>19</v>
      </c>
      <c r="R103" s="337">
        <v>33.799999999999997</v>
      </c>
      <c r="S103" s="337">
        <v>34.1</v>
      </c>
    </row>
    <row r="104" spans="2:19" s="342" customFormat="1" ht="15" customHeight="1" x14ac:dyDescent="0.25">
      <c r="B104" s="790"/>
      <c r="C104" s="758" t="s">
        <v>895</v>
      </c>
      <c r="D104" s="759" t="s">
        <v>885</v>
      </c>
      <c r="E104" s="760" t="s">
        <v>885</v>
      </c>
      <c r="F104" s="349">
        <v>21295</v>
      </c>
      <c r="G104" s="349">
        <v>22251</v>
      </c>
      <c r="H104" s="337">
        <v>118</v>
      </c>
      <c r="I104" s="337">
        <v>121</v>
      </c>
      <c r="J104" s="352">
        <v>215374</v>
      </c>
      <c r="K104" s="336">
        <v>243579</v>
      </c>
      <c r="L104" s="352">
        <v>1308</v>
      </c>
      <c r="M104" s="336">
        <v>1439</v>
      </c>
      <c r="N104" s="336">
        <v>0</v>
      </c>
      <c r="O104" s="336">
        <v>0</v>
      </c>
      <c r="P104" s="336">
        <v>693</v>
      </c>
      <c r="Q104" s="336">
        <v>594</v>
      </c>
      <c r="R104" s="337">
        <v>32.9</v>
      </c>
      <c r="S104" s="337">
        <v>31.1</v>
      </c>
    </row>
    <row r="105" spans="2:19" s="342" customFormat="1" ht="15" customHeight="1" x14ac:dyDescent="0.25">
      <c r="B105" s="790"/>
      <c r="C105" s="758" t="s">
        <v>896</v>
      </c>
      <c r="D105" s="759" t="s">
        <v>886</v>
      </c>
      <c r="E105" s="760" t="s">
        <v>886</v>
      </c>
      <c r="F105" s="349">
        <v>21295</v>
      </c>
      <c r="G105" s="349">
        <v>22251</v>
      </c>
      <c r="H105" s="337">
        <v>267</v>
      </c>
      <c r="I105" s="337">
        <v>267</v>
      </c>
      <c r="J105" s="352">
        <v>215374</v>
      </c>
      <c r="K105" s="336">
        <v>243579</v>
      </c>
      <c r="L105" s="352">
        <v>2849</v>
      </c>
      <c r="M105" s="336">
        <v>2897</v>
      </c>
      <c r="N105" s="336">
        <v>0</v>
      </c>
      <c r="O105" s="336">
        <v>0</v>
      </c>
      <c r="P105" s="336">
        <v>1341</v>
      </c>
      <c r="Q105" s="336">
        <v>1318</v>
      </c>
      <c r="R105" s="337">
        <v>58.4</v>
      </c>
      <c r="S105" s="337">
        <v>58.1</v>
      </c>
    </row>
    <row r="106" spans="2:19" s="342" customFormat="1" ht="15" customHeight="1" x14ac:dyDescent="0.25">
      <c r="B106" s="790"/>
      <c r="C106" s="758" t="s">
        <v>897</v>
      </c>
      <c r="D106" s="759" t="s">
        <v>887</v>
      </c>
      <c r="E106" s="760" t="s">
        <v>887</v>
      </c>
      <c r="F106" s="349">
        <v>21295</v>
      </c>
      <c r="G106" s="349">
        <v>22251</v>
      </c>
      <c r="H106" s="337">
        <v>187</v>
      </c>
      <c r="I106" s="337">
        <v>210</v>
      </c>
      <c r="J106" s="352">
        <v>215374</v>
      </c>
      <c r="K106" s="336">
        <v>243579</v>
      </c>
      <c r="L106" s="352">
        <v>1819</v>
      </c>
      <c r="M106" s="336">
        <v>2058</v>
      </c>
      <c r="N106" s="336">
        <v>0</v>
      </c>
      <c r="O106" s="336">
        <v>0</v>
      </c>
      <c r="P106" s="336">
        <v>26</v>
      </c>
      <c r="Q106" s="336">
        <v>26</v>
      </c>
      <c r="R106" s="337">
        <v>48.7</v>
      </c>
      <c r="S106" s="337">
        <v>44.5</v>
      </c>
    </row>
    <row r="107" spans="2:19" s="342" customFormat="1" ht="15" customHeight="1" x14ac:dyDescent="0.25">
      <c r="B107" s="790"/>
      <c r="C107" s="758" t="s">
        <v>898</v>
      </c>
      <c r="D107" s="759" t="s">
        <v>888</v>
      </c>
      <c r="E107" s="760" t="s">
        <v>888</v>
      </c>
      <c r="F107" s="349">
        <v>21295</v>
      </c>
      <c r="G107" s="349">
        <v>22251</v>
      </c>
      <c r="H107" s="337">
        <v>143</v>
      </c>
      <c r="I107" s="337">
        <v>143</v>
      </c>
      <c r="J107" s="352">
        <v>215374</v>
      </c>
      <c r="K107" s="336">
        <v>243579</v>
      </c>
      <c r="L107" s="352">
        <v>1243</v>
      </c>
      <c r="M107" s="336">
        <v>1593</v>
      </c>
      <c r="N107" s="336">
        <v>0</v>
      </c>
      <c r="O107" s="336">
        <v>0</v>
      </c>
      <c r="P107" s="336">
        <v>728</v>
      </c>
      <c r="Q107" s="336">
        <v>785</v>
      </c>
      <c r="R107" s="337">
        <v>34.4</v>
      </c>
      <c r="S107" s="337">
        <v>34.200000000000003</v>
      </c>
    </row>
    <row r="108" spans="2:19" s="342" customFormat="1" ht="15" customHeight="1" x14ac:dyDescent="0.25">
      <c r="B108" s="790"/>
      <c r="C108" s="758" t="s">
        <v>899</v>
      </c>
      <c r="D108" s="759" t="s">
        <v>889</v>
      </c>
      <c r="E108" s="760" t="s">
        <v>889</v>
      </c>
      <c r="F108" s="349">
        <v>21295</v>
      </c>
      <c r="G108" s="349">
        <v>22251</v>
      </c>
      <c r="H108" s="337">
        <v>315</v>
      </c>
      <c r="I108" s="337">
        <v>315</v>
      </c>
      <c r="J108" s="352">
        <v>215374</v>
      </c>
      <c r="K108" s="336">
        <v>243579</v>
      </c>
      <c r="L108" s="352">
        <v>4523</v>
      </c>
      <c r="M108" s="336">
        <v>4527</v>
      </c>
      <c r="N108" s="336">
        <v>0</v>
      </c>
      <c r="O108" s="336">
        <v>0</v>
      </c>
      <c r="P108" s="336">
        <v>1080</v>
      </c>
      <c r="Q108" s="336">
        <v>1172</v>
      </c>
      <c r="R108" s="337">
        <v>60</v>
      </c>
      <c r="S108" s="337">
        <v>65.5</v>
      </c>
    </row>
    <row r="109" spans="2:19" s="342" customFormat="1" ht="15" customHeight="1" x14ac:dyDescent="0.25">
      <c r="B109" s="790"/>
      <c r="C109" s="758" t="s">
        <v>900</v>
      </c>
      <c r="D109" s="759" t="s">
        <v>890</v>
      </c>
      <c r="E109" s="760" t="s">
        <v>890</v>
      </c>
      <c r="F109" s="349">
        <v>21295</v>
      </c>
      <c r="G109" s="349">
        <v>22251</v>
      </c>
      <c r="H109" s="337">
        <v>278</v>
      </c>
      <c r="I109" s="337">
        <v>282</v>
      </c>
      <c r="J109" s="352">
        <v>215374</v>
      </c>
      <c r="K109" s="336">
        <v>243579</v>
      </c>
      <c r="L109" s="352">
        <v>2366</v>
      </c>
      <c r="M109" s="336">
        <v>2420</v>
      </c>
      <c r="N109" s="336">
        <v>0</v>
      </c>
      <c r="O109" s="336">
        <v>0</v>
      </c>
      <c r="P109" s="336">
        <v>770</v>
      </c>
      <c r="Q109" s="336">
        <v>803</v>
      </c>
      <c r="R109" s="337">
        <v>65.3</v>
      </c>
      <c r="S109" s="337">
        <v>65</v>
      </c>
    </row>
    <row r="110" spans="2:19" s="342" customFormat="1" ht="15" customHeight="1" x14ac:dyDescent="0.25">
      <c r="B110" s="790"/>
      <c r="C110" s="758" t="s">
        <v>901</v>
      </c>
      <c r="D110" s="759" t="s">
        <v>891</v>
      </c>
      <c r="E110" s="760" t="s">
        <v>891</v>
      </c>
      <c r="F110" s="349">
        <v>21295</v>
      </c>
      <c r="G110" s="349">
        <v>22251</v>
      </c>
      <c r="H110" s="337">
        <v>210</v>
      </c>
      <c r="I110" s="337">
        <v>210</v>
      </c>
      <c r="J110" s="353">
        <v>215374</v>
      </c>
      <c r="K110" s="335">
        <v>243579</v>
      </c>
      <c r="L110" s="353">
        <v>2426</v>
      </c>
      <c r="M110" s="336">
        <v>2247</v>
      </c>
      <c r="N110" s="336">
        <v>0</v>
      </c>
      <c r="O110" s="336">
        <v>0</v>
      </c>
      <c r="P110" s="336">
        <v>1023</v>
      </c>
      <c r="Q110" s="336">
        <v>1092</v>
      </c>
      <c r="R110" s="337">
        <v>61.1</v>
      </c>
      <c r="S110" s="337">
        <v>61.7</v>
      </c>
    </row>
    <row r="111" spans="2:19" s="342" customFormat="1" ht="15" customHeight="1" x14ac:dyDescent="0.25">
      <c r="B111" s="790"/>
      <c r="C111" s="758" t="s">
        <v>918</v>
      </c>
      <c r="D111" s="759" t="s">
        <v>918</v>
      </c>
      <c r="E111" s="760" t="s">
        <v>918</v>
      </c>
      <c r="F111" s="349">
        <v>21295</v>
      </c>
      <c r="G111" s="349">
        <v>22251</v>
      </c>
      <c r="H111" s="337">
        <v>165</v>
      </c>
      <c r="I111" s="337">
        <v>216</v>
      </c>
      <c r="J111" s="352">
        <v>215374</v>
      </c>
      <c r="K111" s="336">
        <v>243579</v>
      </c>
      <c r="L111" s="352">
        <v>1416</v>
      </c>
      <c r="M111" s="336">
        <v>1829</v>
      </c>
      <c r="N111" s="336">
        <v>0</v>
      </c>
      <c r="O111" s="336">
        <v>0</v>
      </c>
      <c r="P111" s="336">
        <v>571</v>
      </c>
      <c r="Q111" s="336">
        <v>571</v>
      </c>
      <c r="R111" s="337">
        <v>55.7</v>
      </c>
      <c r="S111" s="337">
        <v>56.5</v>
      </c>
    </row>
    <row r="112" spans="2:19" s="342" customFormat="1" ht="15" customHeight="1" x14ac:dyDescent="0.25">
      <c r="B112" s="790"/>
      <c r="C112" s="758" t="s">
        <v>919</v>
      </c>
      <c r="D112" s="759" t="s">
        <v>919</v>
      </c>
      <c r="E112" s="760" t="s">
        <v>919</v>
      </c>
      <c r="F112" s="349">
        <v>21295</v>
      </c>
      <c r="G112" s="349">
        <v>22251</v>
      </c>
      <c r="H112" s="337">
        <v>225</v>
      </c>
      <c r="I112" s="337">
        <v>232</v>
      </c>
      <c r="J112" s="352">
        <v>215374</v>
      </c>
      <c r="K112" s="336">
        <v>243579</v>
      </c>
      <c r="L112" s="352">
        <v>2601</v>
      </c>
      <c r="M112" s="336">
        <v>2790</v>
      </c>
      <c r="N112" s="336">
        <v>0</v>
      </c>
      <c r="O112" s="336">
        <v>0</v>
      </c>
      <c r="P112" s="336">
        <v>663</v>
      </c>
      <c r="Q112" s="336">
        <v>842</v>
      </c>
      <c r="R112" s="337">
        <v>57.7</v>
      </c>
      <c r="S112" s="337">
        <v>52.8</v>
      </c>
    </row>
    <row r="113" spans="2:19" s="342" customFormat="1" ht="15" customHeight="1" x14ac:dyDescent="0.25">
      <c r="B113" s="790"/>
      <c r="C113" s="758" t="s">
        <v>920</v>
      </c>
      <c r="D113" s="759" t="s">
        <v>920</v>
      </c>
      <c r="E113" s="760" t="s">
        <v>920</v>
      </c>
      <c r="F113" s="349">
        <v>21295</v>
      </c>
      <c r="G113" s="349">
        <v>22251</v>
      </c>
      <c r="H113" s="337">
        <v>125</v>
      </c>
      <c r="I113" s="337">
        <v>134</v>
      </c>
      <c r="J113" s="352">
        <v>215374</v>
      </c>
      <c r="K113" s="336">
        <v>243579</v>
      </c>
      <c r="L113" s="352">
        <v>1215</v>
      </c>
      <c r="M113" s="336">
        <v>1348</v>
      </c>
      <c r="N113" s="336">
        <v>0</v>
      </c>
      <c r="O113" s="336">
        <v>0</v>
      </c>
      <c r="P113" s="336">
        <v>433</v>
      </c>
      <c r="Q113" s="336">
        <v>476</v>
      </c>
      <c r="R113" s="337">
        <v>29.3</v>
      </c>
      <c r="S113" s="337">
        <v>34.6</v>
      </c>
    </row>
    <row r="114" spans="2:19" s="342" customFormat="1" ht="15" customHeight="1" x14ac:dyDescent="0.25">
      <c r="B114" s="790"/>
      <c r="C114" s="758" t="s">
        <v>921</v>
      </c>
      <c r="D114" s="759" t="s">
        <v>921</v>
      </c>
      <c r="E114" s="760" t="s">
        <v>921</v>
      </c>
      <c r="F114" s="349">
        <v>21295</v>
      </c>
      <c r="G114" s="349">
        <v>22251</v>
      </c>
      <c r="H114" s="337">
        <v>226</v>
      </c>
      <c r="I114" s="337">
        <v>226</v>
      </c>
      <c r="J114" s="352">
        <v>215374</v>
      </c>
      <c r="K114" s="336">
        <v>243579</v>
      </c>
      <c r="L114" s="352">
        <v>2496</v>
      </c>
      <c r="M114" s="336">
        <v>2535</v>
      </c>
      <c r="N114" s="336">
        <v>0</v>
      </c>
      <c r="O114" s="336">
        <v>0</v>
      </c>
      <c r="P114" s="336">
        <v>647</v>
      </c>
      <c r="Q114" s="336">
        <v>647</v>
      </c>
      <c r="R114" s="337">
        <v>56</v>
      </c>
      <c r="S114" s="337">
        <v>59</v>
      </c>
    </row>
    <row r="115" spans="2:19" s="342" customFormat="1" ht="15" customHeight="1" x14ac:dyDescent="0.25">
      <c r="B115" s="790"/>
      <c r="C115" s="758" t="s">
        <v>922</v>
      </c>
      <c r="D115" s="759" t="s">
        <v>922</v>
      </c>
      <c r="E115" s="760" t="s">
        <v>922</v>
      </c>
      <c r="F115" s="349">
        <v>21295</v>
      </c>
      <c r="G115" s="349">
        <v>22251</v>
      </c>
      <c r="H115" s="337">
        <v>288</v>
      </c>
      <c r="I115" s="337">
        <v>291</v>
      </c>
      <c r="J115" s="352">
        <v>215374</v>
      </c>
      <c r="K115" s="336">
        <v>243579</v>
      </c>
      <c r="L115" s="352">
        <v>2424</v>
      </c>
      <c r="M115" s="336">
        <v>2940</v>
      </c>
      <c r="N115" s="336">
        <v>0</v>
      </c>
      <c r="O115" s="336">
        <v>0</v>
      </c>
      <c r="P115" s="336">
        <v>793</v>
      </c>
      <c r="Q115" s="336">
        <v>1041</v>
      </c>
      <c r="R115" s="337">
        <v>56.2</v>
      </c>
      <c r="S115" s="337">
        <v>57.1</v>
      </c>
    </row>
    <row r="116" spans="2:19" s="342" customFormat="1" ht="15" customHeight="1" x14ac:dyDescent="0.25">
      <c r="B116" s="790"/>
      <c r="C116" s="758" t="s">
        <v>923</v>
      </c>
      <c r="D116" s="759" t="s">
        <v>923</v>
      </c>
      <c r="E116" s="760" t="s">
        <v>923</v>
      </c>
      <c r="F116" s="349">
        <v>21295</v>
      </c>
      <c r="G116" s="349">
        <v>22251</v>
      </c>
      <c r="H116" s="337">
        <v>180</v>
      </c>
      <c r="I116" s="337">
        <v>201</v>
      </c>
      <c r="J116" s="352">
        <v>215374</v>
      </c>
      <c r="K116" s="336">
        <v>243579</v>
      </c>
      <c r="L116" s="352">
        <v>1494</v>
      </c>
      <c r="M116" s="336">
        <v>1567</v>
      </c>
      <c r="N116" s="336">
        <v>0</v>
      </c>
      <c r="O116" s="336">
        <v>0</v>
      </c>
      <c r="P116" s="336">
        <v>500</v>
      </c>
      <c r="Q116" s="336">
        <v>500</v>
      </c>
      <c r="R116" s="337">
        <v>54.9</v>
      </c>
      <c r="S116" s="337">
        <v>50</v>
      </c>
    </row>
    <row r="117" spans="2:19" s="342" customFormat="1" ht="15" customHeight="1" x14ac:dyDescent="0.25">
      <c r="B117" s="790"/>
      <c r="C117" s="758" t="s">
        <v>924</v>
      </c>
      <c r="D117" s="759" t="s">
        <v>924</v>
      </c>
      <c r="E117" s="760" t="s">
        <v>924</v>
      </c>
      <c r="F117" s="349">
        <v>21295</v>
      </c>
      <c r="G117" s="349">
        <v>22251</v>
      </c>
      <c r="H117" s="337">
        <v>124</v>
      </c>
      <c r="I117" s="337">
        <v>124</v>
      </c>
      <c r="J117" s="352">
        <v>215374</v>
      </c>
      <c r="K117" s="336">
        <v>243579</v>
      </c>
      <c r="L117" s="352">
        <v>1173</v>
      </c>
      <c r="M117" s="336">
        <v>1358</v>
      </c>
      <c r="N117" s="336">
        <v>0</v>
      </c>
      <c r="O117" s="336">
        <v>0</v>
      </c>
      <c r="P117" s="336">
        <v>52</v>
      </c>
      <c r="Q117" s="336">
        <v>35</v>
      </c>
      <c r="R117" s="337">
        <v>24.4</v>
      </c>
      <c r="S117" s="337">
        <v>25.4</v>
      </c>
    </row>
    <row r="118" spans="2:19" s="342" customFormat="1" ht="15" customHeight="1" x14ac:dyDescent="0.25">
      <c r="B118" s="790"/>
      <c r="C118" s="758" t="s">
        <v>925</v>
      </c>
      <c r="D118" s="759" t="s">
        <v>925</v>
      </c>
      <c r="E118" s="760" t="s">
        <v>925</v>
      </c>
      <c r="F118" s="349">
        <v>21295</v>
      </c>
      <c r="G118" s="349">
        <v>22251</v>
      </c>
      <c r="H118" s="337">
        <v>159</v>
      </c>
      <c r="I118" s="337">
        <v>223</v>
      </c>
      <c r="J118" s="352">
        <v>215374</v>
      </c>
      <c r="K118" s="336">
        <v>243579</v>
      </c>
      <c r="L118" s="352">
        <v>2146</v>
      </c>
      <c r="M118" s="336">
        <v>2507</v>
      </c>
      <c r="N118" s="336">
        <v>0</v>
      </c>
      <c r="O118" s="336">
        <v>0</v>
      </c>
      <c r="P118" s="336">
        <v>255</v>
      </c>
      <c r="Q118" s="336">
        <v>258</v>
      </c>
      <c r="R118" s="337">
        <v>48.6</v>
      </c>
      <c r="S118" s="337">
        <v>50.8</v>
      </c>
    </row>
    <row r="119" spans="2:19" s="342" customFormat="1" ht="15" customHeight="1" x14ac:dyDescent="0.25">
      <c r="B119" s="790"/>
      <c r="C119" s="758" t="s">
        <v>926</v>
      </c>
      <c r="D119" s="759" t="s">
        <v>926</v>
      </c>
      <c r="E119" s="760" t="s">
        <v>926</v>
      </c>
      <c r="F119" s="349">
        <v>21295</v>
      </c>
      <c r="G119" s="349">
        <v>22251</v>
      </c>
      <c r="H119" s="337">
        <v>417</v>
      </c>
      <c r="I119" s="337">
        <v>425</v>
      </c>
      <c r="J119" s="352">
        <v>215374</v>
      </c>
      <c r="K119" s="336">
        <v>243579</v>
      </c>
      <c r="L119" s="352">
        <v>4036</v>
      </c>
      <c r="M119" s="336">
        <v>4469</v>
      </c>
      <c r="N119" s="336">
        <v>0</v>
      </c>
      <c r="O119" s="336">
        <v>0</v>
      </c>
      <c r="P119" s="336">
        <v>193</v>
      </c>
      <c r="Q119" s="336">
        <v>432</v>
      </c>
      <c r="R119" s="337">
        <v>72.8</v>
      </c>
      <c r="S119" s="337">
        <v>72.599999999999994</v>
      </c>
    </row>
    <row r="120" spans="2:19" s="342" customFormat="1" ht="15" customHeight="1" x14ac:dyDescent="0.25">
      <c r="B120" s="790"/>
      <c r="C120" s="758" t="s">
        <v>927</v>
      </c>
      <c r="D120" s="759" t="s">
        <v>927</v>
      </c>
      <c r="E120" s="760" t="s">
        <v>927</v>
      </c>
      <c r="F120" s="349">
        <v>21295</v>
      </c>
      <c r="G120" s="349">
        <v>22251</v>
      </c>
      <c r="H120" s="337">
        <v>216</v>
      </c>
      <c r="I120" s="337">
        <v>214</v>
      </c>
      <c r="J120" s="352">
        <v>215374</v>
      </c>
      <c r="K120" s="336">
        <v>243579</v>
      </c>
      <c r="L120" s="352">
        <v>2327</v>
      </c>
      <c r="M120" s="336">
        <v>2422</v>
      </c>
      <c r="N120" s="336">
        <v>0</v>
      </c>
      <c r="O120" s="336">
        <v>0</v>
      </c>
      <c r="P120" s="336">
        <v>329</v>
      </c>
      <c r="Q120" s="336">
        <v>329</v>
      </c>
      <c r="R120" s="337">
        <v>59.3</v>
      </c>
      <c r="S120" s="337">
        <v>58</v>
      </c>
    </row>
    <row r="121" spans="2:19" s="342" customFormat="1" ht="15" customHeight="1" x14ac:dyDescent="0.25">
      <c r="B121" s="790"/>
      <c r="C121" s="758" t="s">
        <v>928</v>
      </c>
      <c r="D121" s="759" t="s">
        <v>928</v>
      </c>
      <c r="E121" s="760" t="s">
        <v>928</v>
      </c>
      <c r="F121" s="349">
        <v>21295</v>
      </c>
      <c r="G121" s="349">
        <v>22251</v>
      </c>
      <c r="H121" s="337">
        <v>241</v>
      </c>
      <c r="I121" s="337">
        <v>241</v>
      </c>
      <c r="J121" s="352">
        <v>215374</v>
      </c>
      <c r="K121" s="336">
        <v>243579</v>
      </c>
      <c r="L121" s="352">
        <v>2064</v>
      </c>
      <c r="M121" s="336">
        <v>2622</v>
      </c>
      <c r="N121" s="336">
        <v>0</v>
      </c>
      <c r="O121" s="336">
        <v>0</v>
      </c>
      <c r="P121" s="336">
        <v>266</v>
      </c>
      <c r="Q121" s="336">
        <v>271</v>
      </c>
      <c r="R121" s="337">
        <v>59</v>
      </c>
      <c r="S121" s="337">
        <v>58.7</v>
      </c>
    </row>
    <row r="122" spans="2:19" s="342" customFormat="1" ht="15" customHeight="1" x14ac:dyDescent="0.25">
      <c r="B122" s="790"/>
      <c r="C122" s="758" t="s">
        <v>929</v>
      </c>
      <c r="D122" s="759" t="s">
        <v>929</v>
      </c>
      <c r="E122" s="760" t="s">
        <v>929</v>
      </c>
      <c r="F122" s="349">
        <v>21295</v>
      </c>
      <c r="G122" s="349">
        <v>22251</v>
      </c>
      <c r="H122" s="337">
        <v>167</v>
      </c>
      <c r="I122" s="337">
        <v>167</v>
      </c>
      <c r="J122" s="352">
        <v>215374</v>
      </c>
      <c r="K122" s="336">
        <v>243579</v>
      </c>
      <c r="L122" s="352">
        <v>2507</v>
      </c>
      <c r="M122" s="336">
        <v>2475</v>
      </c>
      <c r="N122" s="336">
        <v>0</v>
      </c>
      <c r="O122" s="336">
        <v>0</v>
      </c>
      <c r="P122" s="336">
        <v>377</v>
      </c>
      <c r="Q122" s="336">
        <v>463</v>
      </c>
      <c r="R122" s="337">
        <v>50</v>
      </c>
      <c r="S122" s="337">
        <v>52</v>
      </c>
    </row>
    <row r="123" spans="2:19" s="342" customFormat="1" ht="15" customHeight="1" x14ac:dyDescent="0.25">
      <c r="B123" s="790"/>
      <c r="C123" s="758" t="s">
        <v>930</v>
      </c>
      <c r="D123" s="759" t="s">
        <v>930</v>
      </c>
      <c r="E123" s="760" t="s">
        <v>930</v>
      </c>
      <c r="F123" s="349">
        <v>21295</v>
      </c>
      <c r="G123" s="349">
        <v>22251</v>
      </c>
      <c r="H123" s="337">
        <v>278</v>
      </c>
      <c r="I123" s="337">
        <v>326</v>
      </c>
      <c r="J123" s="352">
        <v>215374</v>
      </c>
      <c r="K123" s="336">
        <v>243579</v>
      </c>
      <c r="L123" s="352">
        <v>2640</v>
      </c>
      <c r="M123" s="336">
        <v>2648</v>
      </c>
      <c r="N123" s="336">
        <v>0</v>
      </c>
      <c r="O123" s="336">
        <v>0</v>
      </c>
      <c r="P123" s="336">
        <v>447</v>
      </c>
      <c r="Q123" s="336">
        <v>447</v>
      </c>
      <c r="R123" s="337">
        <v>66</v>
      </c>
      <c r="S123" s="337">
        <v>62</v>
      </c>
    </row>
    <row r="124" spans="2:19" s="342" customFormat="1" ht="15" customHeight="1" x14ac:dyDescent="0.25">
      <c r="B124" s="790"/>
      <c r="C124" s="758" t="s">
        <v>931</v>
      </c>
      <c r="D124" s="759" t="s">
        <v>931</v>
      </c>
      <c r="E124" s="760" t="s">
        <v>931</v>
      </c>
      <c r="F124" s="349">
        <v>21295</v>
      </c>
      <c r="G124" s="349">
        <v>22251</v>
      </c>
      <c r="H124" s="337">
        <v>69</v>
      </c>
      <c r="I124" s="337">
        <v>77</v>
      </c>
      <c r="J124" s="352">
        <v>215374</v>
      </c>
      <c r="K124" s="336">
        <v>243579</v>
      </c>
      <c r="L124" s="352">
        <v>524</v>
      </c>
      <c r="M124" s="336">
        <v>693</v>
      </c>
      <c r="N124" s="336">
        <v>0</v>
      </c>
      <c r="O124" s="336">
        <v>0</v>
      </c>
      <c r="P124" s="336">
        <v>441</v>
      </c>
      <c r="Q124" s="336">
        <v>441</v>
      </c>
      <c r="R124" s="337">
        <v>30</v>
      </c>
      <c r="S124" s="337">
        <v>32.700000000000003</v>
      </c>
    </row>
    <row r="125" spans="2:19" s="342" customFormat="1" ht="15" customHeight="1" x14ac:dyDescent="0.25">
      <c r="B125" s="790"/>
      <c r="C125" s="758" t="s">
        <v>932</v>
      </c>
      <c r="D125" s="759" t="s">
        <v>932</v>
      </c>
      <c r="E125" s="760" t="s">
        <v>932</v>
      </c>
      <c r="F125" s="349">
        <v>21295</v>
      </c>
      <c r="G125" s="349">
        <v>22251</v>
      </c>
      <c r="H125" s="337">
        <v>180</v>
      </c>
      <c r="I125" s="337">
        <v>209</v>
      </c>
      <c r="J125" s="352">
        <v>215374</v>
      </c>
      <c r="K125" s="336">
        <v>243579</v>
      </c>
      <c r="L125" s="352">
        <v>1553</v>
      </c>
      <c r="M125" s="336">
        <v>2052</v>
      </c>
      <c r="N125" s="336">
        <v>0</v>
      </c>
      <c r="O125" s="336">
        <v>0</v>
      </c>
      <c r="P125" s="336">
        <v>122</v>
      </c>
      <c r="Q125" s="336">
        <v>68</v>
      </c>
      <c r="R125" s="337">
        <v>39.799999999999997</v>
      </c>
      <c r="S125" s="337">
        <v>48</v>
      </c>
    </row>
    <row r="126" spans="2:19" s="342" customFormat="1" ht="15" customHeight="1" x14ac:dyDescent="0.25">
      <c r="B126" s="790"/>
      <c r="C126" s="758" t="s">
        <v>933</v>
      </c>
      <c r="D126" s="759" t="s">
        <v>933</v>
      </c>
      <c r="E126" s="760" t="s">
        <v>933</v>
      </c>
      <c r="F126" s="349">
        <v>21295</v>
      </c>
      <c r="G126" s="349">
        <v>22251</v>
      </c>
      <c r="H126" s="337">
        <v>113</v>
      </c>
      <c r="I126" s="337">
        <v>113</v>
      </c>
      <c r="J126" s="352">
        <v>215374</v>
      </c>
      <c r="K126" s="336">
        <v>243579</v>
      </c>
      <c r="L126" s="352">
        <v>1311</v>
      </c>
      <c r="M126" s="336">
        <v>1144</v>
      </c>
      <c r="N126" s="336">
        <v>0</v>
      </c>
      <c r="O126" s="336">
        <v>0</v>
      </c>
      <c r="P126" s="336">
        <v>63</v>
      </c>
      <c r="Q126" s="336">
        <v>63</v>
      </c>
      <c r="R126" s="337">
        <v>35.9</v>
      </c>
      <c r="S126" s="337">
        <v>33.200000000000003</v>
      </c>
    </row>
    <row r="127" spans="2:19" s="342" customFormat="1" ht="15" customHeight="1" x14ac:dyDescent="0.25">
      <c r="B127" s="790"/>
      <c r="C127" s="758" t="s">
        <v>934</v>
      </c>
      <c r="D127" s="759" t="s">
        <v>934</v>
      </c>
      <c r="E127" s="760" t="s">
        <v>934</v>
      </c>
      <c r="F127" s="349">
        <v>21295</v>
      </c>
      <c r="G127" s="349">
        <v>22251</v>
      </c>
      <c r="H127" s="337">
        <v>381</v>
      </c>
      <c r="I127" s="337">
        <v>381</v>
      </c>
      <c r="J127" s="352">
        <v>215374</v>
      </c>
      <c r="K127" s="336">
        <v>243579</v>
      </c>
      <c r="L127" s="352">
        <v>3347</v>
      </c>
      <c r="M127" s="336">
        <v>3921</v>
      </c>
      <c r="N127" s="336">
        <v>0</v>
      </c>
      <c r="O127" s="336">
        <v>0</v>
      </c>
      <c r="P127" s="336">
        <v>252</v>
      </c>
      <c r="Q127" s="336">
        <v>252</v>
      </c>
      <c r="R127" s="337">
        <v>72.8</v>
      </c>
      <c r="S127" s="337">
        <v>71</v>
      </c>
    </row>
    <row r="128" spans="2:19" s="342" customFormat="1" ht="15" customHeight="1" x14ac:dyDescent="0.25">
      <c r="B128" s="790"/>
      <c r="C128" s="758" t="s">
        <v>935</v>
      </c>
      <c r="D128" s="759" t="s">
        <v>935</v>
      </c>
      <c r="E128" s="760" t="s">
        <v>935</v>
      </c>
      <c r="F128" s="349">
        <v>21295</v>
      </c>
      <c r="G128" s="349">
        <v>22251</v>
      </c>
      <c r="H128" s="337">
        <v>183</v>
      </c>
      <c r="I128" s="337">
        <v>201</v>
      </c>
      <c r="J128" s="352">
        <v>215374</v>
      </c>
      <c r="K128" s="336">
        <v>243579</v>
      </c>
      <c r="L128" s="352">
        <v>2205</v>
      </c>
      <c r="M128" s="336">
        <v>2202</v>
      </c>
      <c r="N128" s="336">
        <v>0</v>
      </c>
      <c r="O128" s="336">
        <v>0</v>
      </c>
      <c r="P128" s="336">
        <v>126</v>
      </c>
      <c r="Q128" s="336">
        <v>161</v>
      </c>
      <c r="R128" s="337">
        <v>52.4</v>
      </c>
      <c r="S128" s="337">
        <v>51.3</v>
      </c>
    </row>
    <row r="129" spans="2:19" s="342" customFormat="1" ht="15" customHeight="1" x14ac:dyDescent="0.25">
      <c r="B129" s="790"/>
      <c r="C129" s="758" t="s">
        <v>936</v>
      </c>
      <c r="D129" s="759" t="s">
        <v>936</v>
      </c>
      <c r="E129" s="760" t="s">
        <v>936</v>
      </c>
      <c r="F129" s="349">
        <v>21295</v>
      </c>
      <c r="G129" s="349">
        <v>22251</v>
      </c>
      <c r="H129" s="337">
        <v>219</v>
      </c>
      <c r="I129" s="337">
        <v>242</v>
      </c>
      <c r="J129" s="352">
        <v>215374</v>
      </c>
      <c r="K129" s="336">
        <v>243579</v>
      </c>
      <c r="L129" s="352">
        <v>2811</v>
      </c>
      <c r="M129" s="336">
        <v>2927</v>
      </c>
      <c r="N129" s="336">
        <v>0</v>
      </c>
      <c r="O129" s="336">
        <v>0</v>
      </c>
      <c r="P129" s="336">
        <v>1783</v>
      </c>
      <c r="Q129" s="336">
        <v>1914</v>
      </c>
      <c r="R129" s="337">
        <v>47.8</v>
      </c>
      <c r="S129" s="337">
        <v>47</v>
      </c>
    </row>
    <row r="130" spans="2:19" s="342" customFormat="1" ht="15" customHeight="1" x14ac:dyDescent="0.25">
      <c r="B130" s="790"/>
      <c r="C130" s="758" t="s">
        <v>937</v>
      </c>
      <c r="D130" s="759" t="s">
        <v>937</v>
      </c>
      <c r="E130" s="760" t="s">
        <v>937</v>
      </c>
      <c r="F130" s="349">
        <v>21295</v>
      </c>
      <c r="G130" s="349">
        <v>22251</v>
      </c>
      <c r="H130" s="337">
        <v>202</v>
      </c>
      <c r="I130" s="337">
        <v>212</v>
      </c>
      <c r="J130" s="352">
        <v>215374</v>
      </c>
      <c r="K130" s="336">
        <v>243579</v>
      </c>
      <c r="L130" s="352">
        <v>2215</v>
      </c>
      <c r="M130" s="336">
        <v>2323</v>
      </c>
      <c r="N130" s="336">
        <v>0</v>
      </c>
      <c r="O130" s="336">
        <v>0</v>
      </c>
      <c r="P130" s="336">
        <v>1111</v>
      </c>
      <c r="Q130" s="336">
        <v>1077</v>
      </c>
      <c r="R130" s="337">
        <v>50.5</v>
      </c>
      <c r="S130" s="337">
        <v>52</v>
      </c>
    </row>
    <row r="131" spans="2:19" s="342" customFormat="1" ht="15" customHeight="1" x14ac:dyDescent="0.25">
      <c r="B131" s="790"/>
      <c r="C131" s="758" t="s">
        <v>938</v>
      </c>
      <c r="D131" s="759" t="s">
        <v>938</v>
      </c>
      <c r="E131" s="760" t="s">
        <v>938</v>
      </c>
      <c r="F131" s="349">
        <v>21295</v>
      </c>
      <c r="G131" s="349">
        <v>22251</v>
      </c>
      <c r="H131" s="337">
        <v>396</v>
      </c>
      <c r="I131" s="337">
        <v>426</v>
      </c>
      <c r="J131" s="352">
        <v>215374</v>
      </c>
      <c r="K131" s="336">
        <v>243579</v>
      </c>
      <c r="L131" s="352">
        <v>3270</v>
      </c>
      <c r="M131" s="336">
        <v>3895</v>
      </c>
      <c r="N131" s="336">
        <v>0</v>
      </c>
      <c r="O131" s="336">
        <v>0</v>
      </c>
      <c r="P131" s="336">
        <v>178</v>
      </c>
      <c r="Q131" s="336">
        <v>178</v>
      </c>
      <c r="R131" s="337">
        <v>73.7</v>
      </c>
      <c r="S131" s="337">
        <v>69.3</v>
      </c>
    </row>
    <row r="132" spans="2:19" s="342" customFormat="1" ht="15" customHeight="1" x14ac:dyDescent="0.25">
      <c r="B132" s="790"/>
      <c r="C132" s="758" t="s">
        <v>939</v>
      </c>
      <c r="D132" s="759" t="s">
        <v>939</v>
      </c>
      <c r="E132" s="760" t="s">
        <v>939</v>
      </c>
      <c r="F132" s="349">
        <v>21295</v>
      </c>
      <c r="G132" s="349">
        <v>22251</v>
      </c>
      <c r="H132" s="337">
        <v>177</v>
      </c>
      <c r="I132" s="337">
        <v>176</v>
      </c>
      <c r="J132" s="352">
        <v>215374</v>
      </c>
      <c r="K132" s="336">
        <v>243579</v>
      </c>
      <c r="L132" s="352">
        <v>2334</v>
      </c>
      <c r="M132" s="336">
        <v>2457</v>
      </c>
      <c r="N132" s="336">
        <v>0</v>
      </c>
      <c r="O132" s="336">
        <v>0</v>
      </c>
      <c r="P132" s="336">
        <v>540</v>
      </c>
      <c r="Q132" s="336">
        <v>612</v>
      </c>
      <c r="R132" s="337">
        <v>45.8</v>
      </c>
      <c r="S132" s="337">
        <v>45.3</v>
      </c>
    </row>
    <row r="133" spans="2:19" s="342" customFormat="1" ht="15" customHeight="1" x14ac:dyDescent="0.25">
      <c r="B133" s="790"/>
      <c r="C133" s="758" t="s">
        <v>940</v>
      </c>
      <c r="D133" s="759" t="s">
        <v>940</v>
      </c>
      <c r="E133" s="760" t="s">
        <v>940</v>
      </c>
      <c r="F133" s="349">
        <v>21295</v>
      </c>
      <c r="G133" s="349">
        <v>22251</v>
      </c>
      <c r="H133" s="337">
        <v>266</v>
      </c>
      <c r="I133" s="337">
        <v>240</v>
      </c>
      <c r="J133" s="352">
        <v>215374</v>
      </c>
      <c r="K133" s="336">
        <v>243579</v>
      </c>
      <c r="L133" s="352">
        <v>2287</v>
      </c>
      <c r="M133" s="336">
        <v>2342</v>
      </c>
      <c r="N133" s="336">
        <v>0</v>
      </c>
      <c r="O133" s="336">
        <v>0</v>
      </c>
      <c r="P133" s="336">
        <v>468</v>
      </c>
      <c r="Q133" s="336">
        <v>543</v>
      </c>
      <c r="R133" s="337">
        <v>55</v>
      </c>
      <c r="S133" s="337">
        <v>56</v>
      </c>
    </row>
    <row r="134" spans="2:19" s="342" customFormat="1" ht="15" customHeight="1" x14ac:dyDescent="0.25">
      <c r="B134" s="790"/>
      <c r="C134" s="758" t="s">
        <v>941</v>
      </c>
      <c r="D134" s="759" t="s">
        <v>941</v>
      </c>
      <c r="E134" s="760" t="s">
        <v>941</v>
      </c>
      <c r="F134" s="349">
        <v>21295</v>
      </c>
      <c r="G134" s="349">
        <v>22251</v>
      </c>
      <c r="H134" s="337">
        <v>174</v>
      </c>
      <c r="I134" s="337">
        <v>174</v>
      </c>
      <c r="J134" s="352">
        <v>215374</v>
      </c>
      <c r="K134" s="336">
        <v>243579</v>
      </c>
      <c r="L134" s="352">
        <v>1955</v>
      </c>
      <c r="M134" s="336">
        <v>1811</v>
      </c>
      <c r="N134" s="336">
        <v>0</v>
      </c>
      <c r="O134" s="336">
        <v>0</v>
      </c>
      <c r="P134" s="336">
        <v>273</v>
      </c>
      <c r="Q134" s="336">
        <v>299</v>
      </c>
      <c r="R134" s="337">
        <v>40.1</v>
      </c>
      <c r="S134" s="337">
        <v>41.7</v>
      </c>
    </row>
    <row r="135" spans="2:19" s="342" customFormat="1" ht="15" customHeight="1" x14ac:dyDescent="0.25">
      <c r="B135" s="790"/>
      <c r="C135" s="758" t="s">
        <v>942</v>
      </c>
      <c r="D135" s="759" t="s">
        <v>942</v>
      </c>
      <c r="E135" s="760" t="s">
        <v>942</v>
      </c>
      <c r="F135" s="349">
        <v>21295</v>
      </c>
      <c r="G135" s="349">
        <v>22251</v>
      </c>
      <c r="H135" s="337">
        <v>314</v>
      </c>
      <c r="I135" s="337">
        <v>317</v>
      </c>
      <c r="J135" s="352">
        <v>215374</v>
      </c>
      <c r="K135" s="336">
        <v>243579</v>
      </c>
      <c r="L135" s="352">
        <v>2600</v>
      </c>
      <c r="M135" s="336">
        <v>3491</v>
      </c>
      <c r="N135" s="336">
        <v>0</v>
      </c>
      <c r="O135" s="336">
        <v>0</v>
      </c>
      <c r="P135" s="336">
        <v>350</v>
      </c>
      <c r="Q135" s="336">
        <v>438</v>
      </c>
      <c r="R135" s="337">
        <v>65.8</v>
      </c>
      <c r="S135" s="337">
        <v>60.5</v>
      </c>
    </row>
    <row r="136" spans="2:19" s="342" customFormat="1" ht="15" customHeight="1" x14ac:dyDescent="0.25">
      <c r="B136" s="790"/>
      <c r="C136" s="758" t="s">
        <v>943</v>
      </c>
      <c r="D136" s="759" t="s">
        <v>943</v>
      </c>
      <c r="E136" s="760" t="s">
        <v>943</v>
      </c>
      <c r="F136" s="349">
        <v>21295</v>
      </c>
      <c r="G136" s="349">
        <v>22251</v>
      </c>
      <c r="H136" s="337">
        <v>251</v>
      </c>
      <c r="I136" s="337">
        <v>251</v>
      </c>
      <c r="J136" s="352">
        <v>215374</v>
      </c>
      <c r="K136" s="336">
        <v>243579</v>
      </c>
      <c r="L136" s="352">
        <v>2588</v>
      </c>
      <c r="M136" s="336">
        <v>3014</v>
      </c>
      <c r="N136" s="336">
        <v>0</v>
      </c>
      <c r="O136" s="336">
        <v>0</v>
      </c>
      <c r="P136" s="336">
        <v>428</v>
      </c>
      <c r="Q136" s="336">
        <v>440</v>
      </c>
      <c r="R136" s="337">
        <v>61.5</v>
      </c>
      <c r="S136" s="337">
        <v>60.1</v>
      </c>
    </row>
    <row r="137" spans="2:19" s="342" customFormat="1" ht="15" customHeight="1" x14ac:dyDescent="0.25">
      <c r="B137" s="790"/>
      <c r="C137" s="758" t="s">
        <v>944</v>
      </c>
      <c r="D137" s="759" t="s">
        <v>944</v>
      </c>
      <c r="E137" s="760" t="s">
        <v>944</v>
      </c>
      <c r="F137" s="349">
        <v>21295</v>
      </c>
      <c r="G137" s="349">
        <v>22251</v>
      </c>
      <c r="H137" s="337">
        <v>225</v>
      </c>
      <c r="I137" s="337">
        <v>226</v>
      </c>
      <c r="J137" s="352">
        <v>215374</v>
      </c>
      <c r="K137" s="336">
        <v>243579</v>
      </c>
      <c r="L137" s="352">
        <v>2595</v>
      </c>
      <c r="M137" s="336">
        <v>2780</v>
      </c>
      <c r="N137" s="336">
        <v>0</v>
      </c>
      <c r="O137" s="336">
        <v>0</v>
      </c>
      <c r="P137" s="336">
        <v>646</v>
      </c>
      <c r="Q137" s="336">
        <v>678</v>
      </c>
      <c r="R137" s="337">
        <v>54.9</v>
      </c>
      <c r="S137" s="337">
        <v>55.2</v>
      </c>
    </row>
    <row r="138" spans="2:19" s="342" customFormat="1" ht="15" customHeight="1" x14ac:dyDescent="0.25">
      <c r="B138" s="790"/>
      <c r="C138" s="758" t="s">
        <v>945</v>
      </c>
      <c r="D138" s="759" t="s">
        <v>945</v>
      </c>
      <c r="E138" s="760" t="s">
        <v>945</v>
      </c>
      <c r="F138" s="349">
        <v>21295</v>
      </c>
      <c r="G138" s="349">
        <v>22251</v>
      </c>
      <c r="H138" s="337">
        <v>214</v>
      </c>
      <c r="I138" s="337">
        <v>216</v>
      </c>
      <c r="J138" s="352">
        <v>215374</v>
      </c>
      <c r="K138" s="336">
        <v>243579</v>
      </c>
      <c r="L138" s="352">
        <v>2504</v>
      </c>
      <c r="M138" s="336">
        <v>2800</v>
      </c>
      <c r="N138" s="336">
        <v>0</v>
      </c>
      <c r="O138" s="336">
        <v>0</v>
      </c>
      <c r="P138" s="336">
        <v>1016</v>
      </c>
      <c r="Q138" s="336">
        <v>1165</v>
      </c>
      <c r="R138" s="337">
        <v>49.8</v>
      </c>
      <c r="S138" s="337">
        <v>48.3</v>
      </c>
    </row>
    <row r="139" spans="2:19" s="342" customFormat="1" ht="15" customHeight="1" x14ac:dyDescent="0.25">
      <c r="B139" s="790"/>
      <c r="C139" s="758" t="s">
        <v>946</v>
      </c>
      <c r="D139" s="759" t="s">
        <v>946</v>
      </c>
      <c r="E139" s="760" t="s">
        <v>946</v>
      </c>
      <c r="F139" s="349">
        <v>21295</v>
      </c>
      <c r="G139" s="349">
        <v>22251</v>
      </c>
      <c r="H139" s="337">
        <v>240</v>
      </c>
      <c r="I139" s="337">
        <v>262</v>
      </c>
      <c r="J139" s="352">
        <v>215374</v>
      </c>
      <c r="K139" s="336">
        <v>243579</v>
      </c>
      <c r="L139" s="352">
        <v>2555</v>
      </c>
      <c r="M139" s="336">
        <v>2591</v>
      </c>
      <c r="N139" s="336">
        <v>0</v>
      </c>
      <c r="O139" s="336">
        <v>0</v>
      </c>
      <c r="P139" s="336">
        <v>1069</v>
      </c>
      <c r="Q139" s="336">
        <v>1057</v>
      </c>
      <c r="R139" s="337">
        <v>57.8</v>
      </c>
      <c r="S139" s="337">
        <v>56.5</v>
      </c>
    </row>
    <row r="140" spans="2:19" s="342" customFormat="1" ht="15" customHeight="1" x14ac:dyDescent="0.25">
      <c r="B140" s="790"/>
      <c r="C140" s="758" t="s">
        <v>947</v>
      </c>
      <c r="D140" s="759" t="s">
        <v>947</v>
      </c>
      <c r="E140" s="760" t="s">
        <v>947</v>
      </c>
      <c r="F140" s="349">
        <v>21295</v>
      </c>
      <c r="G140" s="349">
        <v>22251</v>
      </c>
      <c r="H140" s="337">
        <v>195</v>
      </c>
      <c r="I140" s="337">
        <v>246</v>
      </c>
      <c r="J140" s="352">
        <v>215374</v>
      </c>
      <c r="K140" s="336">
        <v>243579</v>
      </c>
      <c r="L140" s="352">
        <v>2766</v>
      </c>
      <c r="M140" s="336">
        <v>2655</v>
      </c>
      <c r="N140" s="336">
        <v>0</v>
      </c>
      <c r="O140" s="336">
        <v>0</v>
      </c>
      <c r="P140" s="336">
        <v>468</v>
      </c>
      <c r="Q140" s="336">
        <v>679</v>
      </c>
      <c r="R140" s="337">
        <v>49.5</v>
      </c>
      <c r="S140" s="337">
        <v>48.3</v>
      </c>
    </row>
    <row r="141" spans="2:19" s="342" customFormat="1" ht="15" customHeight="1" x14ac:dyDescent="0.25">
      <c r="B141" s="790"/>
      <c r="C141" s="758" t="s">
        <v>948</v>
      </c>
      <c r="D141" s="759" t="s">
        <v>948</v>
      </c>
      <c r="E141" s="760" t="s">
        <v>948</v>
      </c>
      <c r="F141" s="349">
        <v>21295</v>
      </c>
      <c r="G141" s="349">
        <v>22251</v>
      </c>
      <c r="H141" s="337">
        <v>230</v>
      </c>
      <c r="I141" s="337">
        <v>230</v>
      </c>
      <c r="J141" s="352">
        <v>215374</v>
      </c>
      <c r="K141" s="336">
        <v>243579</v>
      </c>
      <c r="L141" s="352">
        <v>2156</v>
      </c>
      <c r="M141" s="336">
        <v>2291</v>
      </c>
      <c r="N141" s="336">
        <v>0</v>
      </c>
      <c r="O141" s="336">
        <v>0</v>
      </c>
      <c r="P141" s="336">
        <v>218</v>
      </c>
      <c r="Q141" s="336">
        <v>204</v>
      </c>
      <c r="R141" s="337">
        <v>50</v>
      </c>
      <c r="S141" s="337">
        <v>49</v>
      </c>
    </row>
    <row r="142" spans="2:19" s="342" customFormat="1" ht="15" customHeight="1" x14ac:dyDescent="0.25">
      <c r="B142" s="790"/>
      <c r="C142" s="758" t="s">
        <v>949</v>
      </c>
      <c r="D142" s="759" t="s">
        <v>949</v>
      </c>
      <c r="E142" s="760" t="s">
        <v>949</v>
      </c>
      <c r="F142" s="349">
        <v>21295</v>
      </c>
      <c r="G142" s="349">
        <v>22251</v>
      </c>
      <c r="H142" s="337">
        <v>161</v>
      </c>
      <c r="I142" s="337">
        <v>186</v>
      </c>
      <c r="J142" s="352">
        <v>215374</v>
      </c>
      <c r="K142" s="336">
        <v>243579</v>
      </c>
      <c r="L142" s="352">
        <v>1948</v>
      </c>
      <c r="M142" s="336">
        <v>2051</v>
      </c>
      <c r="N142" s="336">
        <v>0</v>
      </c>
      <c r="O142" s="336">
        <v>0</v>
      </c>
      <c r="P142" s="336">
        <v>234</v>
      </c>
      <c r="Q142" s="336">
        <v>235</v>
      </c>
      <c r="R142" s="337">
        <v>36.1</v>
      </c>
      <c r="S142" s="337">
        <v>36.6</v>
      </c>
    </row>
    <row r="143" spans="2:19" s="342" customFormat="1" ht="15" customHeight="1" x14ac:dyDescent="0.25">
      <c r="B143" s="790"/>
      <c r="C143" s="758" t="s">
        <v>950</v>
      </c>
      <c r="D143" s="759" t="s">
        <v>950</v>
      </c>
      <c r="E143" s="760" t="s">
        <v>950</v>
      </c>
      <c r="F143" s="349">
        <v>21295</v>
      </c>
      <c r="G143" s="349">
        <v>22251</v>
      </c>
      <c r="H143" s="337">
        <v>203</v>
      </c>
      <c r="I143" s="337">
        <v>262</v>
      </c>
      <c r="J143" s="352">
        <v>215374</v>
      </c>
      <c r="K143" s="336">
        <v>243579</v>
      </c>
      <c r="L143" s="352">
        <v>3045</v>
      </c>
      <c r="M143" s="336">
        <v>3299</v>
      </c>
      <c r="N143" s="336">
        <v>0</v>
      </c>
      <c r="O143" s="336">
        <v>0</v>
      </c>
      <c r="P143" s="336">
        <v>882</v>
      </c>
      <c r="Q143" s="336">
        <v>1071</v>
      </c>
      <c r="R143" s="337">
        <v>51.8</v>
      </c>
      <c r="S143" s="337">
        <v>52.4</v>
      </c>
    </row>
    <row r="144" spans="2:19" s="342" customFormat="1" ht="15" customHeight="1" x14ac:dyDescent="0.25">
      <c r="B144" s="790"/>
      <c r="C144" s="758" t="s">
        <v>951</v>
      </c>
      <c r="D144" s="759" t="s">
        <v>951</v>
      </c>
      <c r="E144" s="760" t="s">
        <v>951</v>
      </c>
      <c r="F144" s="349">
        <v>21295</v>
      </c>
      <c r="G144" s="349">
        <v>22251</v>
      </c>
      <c r="H144" s="337">
        <v>288</v>
      </c>
      <c r="I144" s="337">
        <v>288</v>
      </c>
      <c r="J144" s="352">
        <v>215374</v>
      </c>
      <c r="K144" s="336">
        <v>243579</v>
      </c>
      <c r="L144" s="352">
        <v>3444</v>
      </c>
      <c r="M144" s="336">
        <v>3822</v>
      </c>
      <c r="N144" s="336">
        <v>0</v>
      </c>
      <c r="O144" s="336">
        <v>0</v>
      </c>
      <c r="P144" s="336">
        <v>614</v>
      </c>
      <c r="Q144" s="336">
        <v>741</v>
      </c>
      <c r="R144" s="337">
        <v>61</v>
      </c>
      <c r="S144" s="337">
        <v>60</v>
      </c>
    </row>
    <row r="145" spans="2:19" s="342" customFormat="1" ht="15" customHeight="1" x14ac:dyDescent="0.25">
      <c r="B145" s="790"/>
      <c r="C145" s="758" t="s">
        <v>952</v>
      </c>
      <c r="D145" s="759" t="s">
        <v>952</v>
      </c>
      <c r="E145" s="760" t="s">
        <v>952</v>
      </c>
      <c r="F145" s="349">
        <v>21295</v>
      </c>
      <c r="G145" s="349">
        <v>22251</v>
      </c>
      <c r="H145" s="337">
        <v>179</v>
      </c>
      <c r="I145" s="337">
        <v>213</v>
      </c>
      <c r="J145" s="352">
        <v>215374</v>
      </c>
      <c r="K145" s="336">
        <v>243579</v>
      </c>
      <c r="L145" s="352">
        <v>2160</v>
      </c>
      <c r="M145" s="336">
        <v>2918</v>
      </c>
      <c r="N145" s="336">
        <v>0</v>
      </c>
      <c r="O145" s="336">
        <v>0</v>
      </c>
      <c r="P145" s="336">
        <v>287</v>
      </c>
      <c r="Q145" s="336">
        <v>316</v>
      </c>
      <c r="R145" s="337">
        <v>60</v>
      </c>
      <c r="S145" s="337">
        <v>62</v>
      </c>
    </row>
    <row r="146" spans="2:19" s="342" customFormat="1" ht="15" customHeight="1" x14ac:dyDescent="0.25">
      <c r="B146" s="790"/>
      <c r="C146" s="758" t="s">
        <v>953</v>
      </c>
      <c r="D146" s="759" t="s">
        <v>953</v>
      </c>
      <c r="E146" s="760" t="s">
        <v>953</v>
      </c>
      <c r="F146" s="349">
        <v>21295</v>
      </c>
      <c r="G146" s="349">
        <v>22251</v>
      </c>
      <c r="H146" s="337">
        <v>247</v>
      </c>
      <c r="I146" s="337">
        <v>276</v>
      </c>
      <c r="J146" s="352">
        <v>215374</v>
      </c>
      <c r="K146" s="336">
        <v>243579</v>
      </c>
      <c r="L146" s="352">
        <v>2632</v>
      </c>
      <c r="M146" s="336">
        <v>3165</v>
      </c>
      <c r="N146" s="336">
        <v>0</v>
      </c>
      <c r="O146" s="336">
        <v>0</v>
      </c>
      <c r="P146" s="336">
        <v>864</v>
      </c>
      <c r="Q146" s="336">
        <v>894</v>
      </c>
      <c r="R146" s="337">
        <v>57.3</v>
      </c>
      <c r="S146" s="337">
        <v>58</v>
      </c>
    </row>
    <row r="147" spans="2:19" s="342" customFormat="1" ht="15" customHeight="1" x14ac:dyDescent="0.25">
      <c r="B147" s="790"/>
      <c r="C147" s="758" t="s">
        <v>956</v>
      </c>
      <c r="D147" s="759" t="s">
        <v>956</v>
      </c>
      <c r="E147" s="760" t="s">
        <v>956</v>
      </c>
      <c r="F147" s="349">
        <v>21295</v>
      </c>
      <c r="G147" s="349">
        <v>22251</v>
      </c>
      <c r="H147" s="341">
        <v>276</v>
      </c>
      <c r="I147" s="341">
        <v>276</v>
      </c>
      <c r="J147" s="352">
        <v>215374</v>
      </c>
      <c r="K147" s="340">
        <v>243579</v>
      </c>
      <c r="L147" s="352">
        <v>2567</v>
      </c>
      <c r="M147" s="340">
        <v>2953</v>
      </c>
      <c r="N147" s="340">
        <v>0</v>
      </c>
      <c r="O147" s="340">
        <v>0</v>
      </c>
      <c r="P147" s="340">
        <v>400</v>
      </c>
      <c r="Q147" s="340">
        <v>486</v>
      </c>
      <c r="R147" s="341">
        <v>50</v>
      </c>
      <c r="S147" s="341">
        <v>51.5</v>
      </c>
    </row>
    <row r="148" spans="2:19" s="342" customFormat="1" ht="15" customHeight="1" x14ac:dyDescent="0.25">
      <c r="B148" s="790"/>
      <c r="C148" s="758" t="s">
        <v>957</v>
      </c>
      <c r="D148" s="759" t="s">
        <v>957</v>
      </c>
      <c r="E148" s="760" t="s">
        <v>957</v>
      </c>
      <c r="F148" s="349">
        <v>21295</v>
      </c>
      <c r="G148" s="349">
        <v>22251</v>
      </c>
      <c r="H148" s="341">
        <v>219</v>
      </c>
      <c r="I148" s="341">
        <v>213</v>
      </c>
      <c r="J148" s="352">
        <v>215374</v>
      </c>
      <c r="K148" s="340">
        <v>243579</v>
      </c>
      <c r="L148" s="352">
        <v>2779</v>
      </c>
      <c r="M148" s="340">
        <v>3268</v>
      </c>
      <c r="N148" s="340">
        <v>0</v>
      </c>
      <c r="O148" s="340">
        <v>0</v>
      </c>
      <c r="P148" s="340">
        <v>607</v>
      </c>
      <c r="Q148" s="340">
        <v>758</v>
      </c>
      <c r="R148" s="341">
        <v>55.4</v>
      </c>
      <c r="S148" s="341">
        <v>55.2</v>
      </c>
    </row>
    <row r="149" spans="2:19" s="342" customFormat="1" ht="15" customHeight="1" x14ac:dyDescent="0.25">
      <c r="B149" s="790"/>
      <c r="C149" s="758" t="s">
        <v>958</v>
      </c>
      <c r="D149" s="759" t="s">
        <v>958</v>
      </c>
      <c r="E149" s="760" t="s">
        <v>958</v>
      </c>
      <c r="F149" s="349">
        <v>21295</v>
      </c>
      <c r="G149" s="349">
        <v>22251</v>
      </c>
      <c r="H149" s="341">
        <v>254</v>
      </c>
      <c r="I149" s="341">
        <v>258</v>
      </c>
      <c r="J149" s="352">
        <v>215374</v>
      </c>
      <c r="K149" s="340">
        <v>243579</v>
      </c>
      <c r="L149" s="352">
        <v>2481</v>
      </c>
      <c r="M149" s="340">
        <v>2663</v>
      </c>
      <c r="N149" s="340">
        <v>0</v>
      </c>
      <c r="O149" s="340">
        <v>0</v>
      </c>
      <c r="P149" s="340">
        <v>339</v>
      </c>
      <c r="Q149" s="340">
        <v>653</v>
      </c>
      <c r="R149" s="341">
        <v>52.5</v>
      </c>
      <c r="S149" s="341">
        <v>53.2</v>
      </c>
    </row>
    <row r="150" spans="2:19" s="342" customFormat="1" ht="15" customHeight="1" x14ac:dyDescent="0.25">
      <c r="B150" s="790"/>
      <c r="C150" s="758" t="s">
        <v>959</v>
      </c>
      <c r="D150" s="759" t="s">
        <v>959</v>
      </c>
      <c r="E150" s="760" t="s">
        <v>959</v>
      </c>
      <c r="F150" s="349">
        <v>21295</v>
      </c>
      <c r="G150" s="349">
        <v>22251</v>
      </c>
      <c r="H150" s="341">
        <v>216</v>
      </c>
      <c r="I150" s="341">
        <v>216</v>
      </c>
      <c r="J150" s="352">
        <v>215374</v>
      </c>
      <c r="K150" s="340">
        <v>243579</v>
      </c>
      <c r="L150" s="352">
        <v>2087</v>
      </c>
      <c r="M150" s="340">
        <v>2275</v>
      </c>
      <c r="N150" s="340">
        <v>0</v>
      </c>
      <c r="O150" s="340">
        <v>0</v>
      </c>
      <c r="P150" s="340">
        <v>15</v>
      </c>
      <c r="Q150" s="340">
        <v>15</v>
      </c>
      <c r="R150" s="341">
        <v>54.1</v>
      </c>
      <c r="S150" s="341">
        <v>51.6</v>
      </c>
    </row>
    <row r="151" spans="2:19" s="342" customFormat="1" ht="15" customHeight="1" x14ac:dyDescent="0.25">
      <c r="B151" s="790"/>
      <c r="C151" s="758" t="s">
        <v>960</v>
      </c>
      <c r="D151" s="759" t="s">
        <v>960</v>
      </c>
      <c r="E151" s="760" t="s">
        <v>960</v>
      </c>
      <c r="F151" s="349">
        <v>21295</v>
      </c>
      <c r="G151" s="349">
        <v>22251</v>
      </c>
      <c r="H151" s="341">
        <v>240</v>
      </c>
      <c r="I151" s="341">
        <v>240</v>
      </c>
      <c r="J151" s="352">
        <v>215374</v>
      </c>
      <c r="K151" s="340">
        <v>243579</v>
      </c>
      <c r="L151" s="352">
        <v>2703</v>
      </c>
      <c r="M151" s="340">
        <v>2814</v>
      </c>
      <c r="N151" s="340">
        <v>0</v>
      </c>
      <c r="O151" s="340">
        <v>0</v>
      </c>
      <c r="P151" s="340">
        <v>820</v>
      </c>
      <c r="Q151" s="340">
        <v>885</v>
      </c>
      <c r="R151" s="341">
        <v>54.4</v>
      </c>
      <c r="S151" s="341">
        <v>54.2</v>
      </c>
    </row>
    <row r="152" spans="2:19" s="342" customFormat="1" ht="15" customHeight="1" x14ac:dyDescent="0.25">
      <c r="B152" s="790"/>
      <c r="C152" s="758" t="s">
        <v>961</v>
      </c>
      <c r="D152" s="759" t="s">
        <v>961</v>
      </c>
      <c r="E152" s="760" t="s">
        <v>961</v>
      </c>
      <c r="F152" s="349">
        <v>21295</v>
      </c>
      <c r="G152" s="349">
        <v>22251</v>
      </c>
      <c r="H152" s="341">
        <v>142</v>
      </c>
      <c r="I152" s="341">
        <v>146</v>
      </c>
      <c r="J152" s="352">
        <v>215374</v>
      </c>
      <c r="K152" s="340">
        <v>243579</v>
      </c>
      <c r="L152" s="352">
        <v>1352</v>
      </c>
      <c r="M152" s="340">
        <v>1471</v>
      </c>
      <c r="N152" s="340">
        <v>0</v>
      </c>
      <c r="O152" s="340">
        <v>0</v>
      </c>
      <c r="P152" s="340">
        <v>171</v>
      </c>
      <c r="Q152" s="340">
        <v>171</v>
      </c>
      <c r="R152" s="341">
        <v>38</v>
      </c>
      <c r="S152" s="341">
        <v>43</v>
      </c>
    </row>
    <row r="153" spans="2:19" s="342" customFormat="1" ht="15" customHeight="1" x14ac:dyDescent="0.25">
      <c r="B153" s="790"/>
      <c r="C153" s="758" t="s">
        <v>954</v>
      </c>
      <c r="D153" s="759" t="s">
        <v>954</v>
      </c>
      <c r="E153" s="760" t="s">
        <v>954</v>
      </c>
      <c r="F153" s="349">
        <v>21295</v>
      </c>
      <c r="G153" s="349">
        <v>22251</v>
      </c>
      <c r="H153" s="341">
        <v>241</v>
      </c>
      <c r="I153" s="341">
        <v>243</v>
      </c>
      <c r="J153" s="352">
        <v>215374</v>
      </c>
      <c r="K153" s="340">
        <v>243579</v>
      </c>
      <c r="L153" s="352">
        <v>2750</v>
      </c>
      <c r="M153" s="340">
        <v>2889</v>
      </c>
      <c r="N153" s="340">
        <v>0</v>
      </c>
      <c r="O153" s="340">
        <v>0</v>
      </c>
      <c r="P153" s="340">
        <v>721</v>
      </c>
      <c r="Q153" s="340">
        <v>717</v>
      </c>
      <c r="R153" s="341">
        <v>61.6</v>
      </c>
      <c r="S153" s="341">
        <v>60.3</v>
      </c>
    </row>
    <row r="154" spans="2:19" s="342" customFormat="1" ht="15" customHeight="1" x14ac:dyDescent="0.25">
      <c r="B154" s="790"/>
      <c r="C154" s="758" t="s">
        <v>955</v>
      </c>
      <c r="D154" s="759" t="s">
        <v>955</v>
      </c>
      <c r="E154" s="760" t="s">
        <v>955</v>
      </c>
      <c r="F154" s="349">
        <v>21295</v>
      </c>
      <c r="G154" s="349">
        <v>22251</v>
      </c>
      <c r="H154" s="341">
        <v>214</v>
      </c>
      <c r="I154" s="341">
        <v>231</v>
      </c>
      <c r="J154" s="352">
        <v>215374</v>
      </c>
      <c r="K154" s="340">
        <v>243579</v>
      </c>
      <c r="L154" s="352">
        <v>2856</v>
      </c>
      <c r="M154" s="340">
        <v>3058</v>
      </c>
      <c r="N154" s="340">
        <v>0</v>
      </c>
      <c r="O154" s="340">
        <v>0</v>
      </c>
      <c r="P154" s="340">
        <v>559</v>
      </c>
      <c r="Q154" s="340">
        <v>669</v>
      </c>
      <c r="R154" s="341">
        <v>45.6</v>
      </c>
      <c r="S154" s="341">
        <v>44.5</v>
      </c>
    </row>
    <row r="155" spans="2:19" s="342" customFormat="1" ht="15" customHeight="1" x14ac:dyDescent="0.25">
      <c r="B155" s="790"/>
      <c r="C155" s="758" t="s">
        <v>962</v>
      </c>
      <c r="D155" s="759" t="s">
        <v>962</v>
      </c>
      <c r="E155" s="760" t="s">
        <v>962</v>
      </c>
      <c r="F155" s="349">
        <v>21295</v>
      </c>
      <c r="G155" s="349">
        <v>22251</v>
      </c>
      <c r="H155" s="341">
        <v>300</v>
      </c>
      <c r="I155" s="341">
        <v>307</v>
      </c>
      <c r="J155" s="352">
        <v>215374</v>
      </c>
      <c r="K155" s="340">
        <v>243579</v>
      </c>
      <c r="L155" s="352">
        <v>2387</v>
      </c>
      <c r="M155" s="340">
        <v>2972</v>
      </c>
      <c r="N155" s="340">
        <v>0</v>
      </c>
      <c r="O155" s="340">
        <v>0</v>
      </c>
      <c r="P155" s="340">
        <v>471</v>
      </c>
      <c r="Q155" s="340">
        <v>605</v>
      </c>
      <c r="R155" s="341">
        <v>63</v>
      </c>
      <c r="S155" s="341">
        <v>61.8</v>
      </c>
    </row>
    <row r="156" spans="2:19" s="342" customFormat="1" ht="15" customHeight="1" x14ac:dyDescent="0.25">
      <c r="B156" s="790"/>
      <c r="C156" s="758" t="s">
        <v>963</v>
      </c>
      <c r="D156" s="759" t="s">
        <v>963</v>
      </c>
      <c r="E156" s="760" t="s">
        <v>963</v>
      </c>
      <c r="F156" s="349">
        <v>21295</v>
      </c>
      <c r="G156" s="349">
        <v>22251</v>
      </c>
      <c r="H156" s="341">
        <v>239</v>
      </c>
      <c r="I156" s="341">
        <v>248</v>
      </c>
      <c r="J156" s="352">
        <v>215374</v>
      </c>
      <c r="K156" s="340">
        <v>243579</v>
      </c>
      <c r="L156" s="352">
        <v>3475</v>
      </c>
      <c r="M156" s="340">
        <v>3941</v>
      </c>
      <c r="N156" s="340">
        <v>0</v>
      </c>
      <c r="O156" s="340">
        <v>0</v>
      </c>
      <c r="P156" s="340">
        <v>1078</v>
      </c>
      <c r="Q156" s="340">
        <v>1415</v>
      </c>
      <c r="R156" s="341">
        <v>57.1</v>
      </c>
      <c r="S156" s="341">
        <v>56.7</v>
      </c>
    </row>
    <row r="157" spans="2:19" s="342" customFormat="1" ht="15" customHeight="1" x14ac:dyDescent="0.25">
      <c r="B157" s="790"/>
      <c r="C157" s="758" t="s">
        <v>964</v>
      </c>
      <c r="D157" s="759" t="s">
        <v>964</v>
      </c>
      <c r="E157" s="760" t="s">
        <v>964</v>
      </c>
      <c r="F157" s="349">
        <v>21295</v>
      </c>
      <c r="G157" s="349">
        <v>22251</v>
      </c>
      <c r="H157" s="341">
        <v>113</v>
      </c>
      <c r="I157" s="341">
        <v>118</v>
      </c>
      <c r="J157" s="352">
        <v>215374</v>
      </c>
      <c r="K157" s="340">
        <v>243579</v>
      </c>
      <c r="L157" s="352">
        <v>1183</v>
      </c>
      <c r="M157" s="340">
        <v>1306</v>
      </c>
      <c r="N157" s="340">
        <v>0</v>
      </c>
      <c r="O157" s="340">
        <v>0</v>
      </c>
      <c r="P157" s="340">
        <v>213</v>
      </c>
      <c r="Q157" s="340">
        <v>219</v>
      </c>
      <c r="R157" s="341">
        <v>33</v>
      </c>
      <c r="S157" s="341">
        <v>31.8</v>
      </c>
    </row>
    <row r="158" spans="2:19" s="342" customFormat="1" ht="15" customHeight="1" x14ac:dyDescent="0.25">
      <c r="B158" s="790"/>
      <c r="C158" s="758" t="s">
        <v>965</v>
      </c>
      <c r="D158" s="759" t="s">
        <v>965</v>
      </c>
      <c r="E158" s="760" t="s">
        <v>965</v>
      </c>
      <c r="F158" s="349">
        <v>21295</v>
      </c>
      <c r="G158" s="349">
        <v>22251</v>
      </c>
      <c r="H158" s="341">
        <v>79</v>
      </c>
      <c r="I158" s="341">
        <v>82</v>
      </c>
      <c r="J158" s="352">
        <v>215374</v>
      </c>
      <c r="K158" s="340">
        <v>243579</v>
      </c>
      <c r="L158" s="352">
        <v>854</v>
      </c>
      <c r="M158" s="340">
        <v>959</v>
      </c>
      <c r="N158" s="340">
        <v>0</v>
      </c>
      <c r="O158" s="340">
        <v>0</v>
      </c>
      <c r="P158" s="340">
        <v>644</v>
      </c>
      <c r="Q158" s="340">
        <v>655</v>
      </c>
      <c r="R158" s="341">
        <v>28.3</v>
      </c>
      <c r="S158" s="341">
        <v>25.6</v>
      </c>
    </row>
    <row r="159" spans="2:19" s="342" customFormat="1" ht="15" customHeight="1" x14ac:dyDescent="0.25">
      <c r="B159" s="790"/>
      <c r="C159" s="758" t="s">
        <v>966</v>
      </c>
      <c r="D159" s="759" t="s">
        <v>966</v>
      </c>
      <c r="E159" s="760" t="s">
        <v>966</v>
      </c>
      <c r="F159" s="349">
        <v>21295</v>
      </c>
      <c r="G159" s="349">
        <v>22251</v>
      </c>
      <c r="H159" s="341">
        <v>89</v>
      </c>
      <c r="I159" s="341">
        <v>92</v>
      </c>
      <c r="J159" s="352">
        <v>215374</v>
      </c>
      <c r="K159" s="340">
        <v>243579</v>
      </c>
      <c r="L159" s="352">
        <v>898</v>
      </c>
      <c r="M159" s="340">
        <v>787</v>
      </c>
      <c r="N159" s="340">
        <v>0</v>
      </c>
      <c r="O159" s="340">
        <v>0</v>
      </c>
      <c r="P159" s="340">
        <v>331</v>
      </c>
      <c r="Q159" s="340">
        <v>336</v>
      </c>
      <c r="R159" s="341">
        <v>28.4</v>
      </c>
      <c r="S159" s="341">
        <v>26</v>
      </c>
    </row>
    <row r="160" spans="2:19" s="67" customFormat="1" ht="42.75" customHeight="1" x14ac:dyDescent="0.25">
      <c r="B160" s="790"/>
      <c r="C160" s="820" t="s">
        <v>641</v>
      </c>
      <c r="D160" s="821" t="s">
        <v>969</v>
      </c>
      <c r="E160" s="822" t="s">
        <v>969</v>
      </c>
      <c r="F160" s="127">
        <v>54007</v>
      </c>
      <c r="G160" s="127">
        <v>55899</v>
      </c>
      <c r="H160" s="339"/>
      <c r="I160" s="339"/>
      <c r="J160" s="99">
        <v>30333</v>
      </c>
      <c r="K160" s="99">
        <v>37949</v>
      </c>
      <c r="L160" s="339"/>
      <c r="M160" s="339"/>
      <c r="N160" s="356">
        <v>0</v>
      </c>
      <c r="O160" s="356">
        <v>0</v>
      </c>
      <c r="P160" s="58"/>
      <c r="Q160" s="58"/>
      <c r="R160" s="58"/>
      <c r="S160" s="58"/>
    </row>
    <row r="161" spans="2:19" s="342" customFormat="1" ht="30.75" customHeight="1" x14ac:dyDescent="0.25">
      <c r="B161" s="790"/>
      <c r="C161" s="758" t="s">
        <v>970</v>
      </c>
      <c r="D161" s="759" t="s">
        <v>970</v>
      </c>
      <c r="E161" s="760" t="s">
        <v>970</v>
      </c>
      <c r="F161" s="127">
        <v>54007</v>
      </c>
      <c r="G161" s="127">
        <v>55899</v>
      </c>
      <c r="H161" s="341">
        <v>846</v>
      </c>
      <c r="I161" s="341">
        <v>885</v>
      </c>
      <c r="J161" s="99">
        <v>30333</v>
      </c>
      <c r="K161" s="99">
        <v>37949</v>
      </c>
      <c r="L161" s="99">
        <v>3100</v>
      </c>
      <c r="M161" s="99">
        <v>4819</v>
      </c>
      <c r="N161" s="340">
        <v>0</v>
      </c>
      <c r="O161" s="340">
        <v>0</v>
      </c>
      <c r="P161" s="340">
        <v>5193</v>
      </c>
      <c r="Q161" s="340">
        <v>6170</v>
      </c>
      <c r="R161" s="341">
        <v>69</v>
      </c>
      <c r="S161" s="341">
        <v>70.5</v>
      </c>
    </row>
    <row r="162" spans="2:19" s="342" customFormat="1" ht="43.5" customHeight="1" x14ac:dyDescent="0.25">
      <c r="B162" s="790"/>
      <c r="C162" s="758" t="s">
        <v>642</v>
      </c>
      <c r="D162" s="759" t="s">
        <v>971</v>
      </c>
      <c r="E162" s="760" t="s">
        <v>971</v>
      </c>
      <c r="F162" s="127">
        <v>54007</v>
      </c>
      <c r="G162" s="127">
        <v>55899</v>
      </c>
      <c r="H162" s="341">
        <v>856</v>
      </c>
      <c r="I162" s="341">
        <v>855</v>
      </c>
      <c r="J162" s="99">
        <v>30333</v>
      </c>
      <c r="K162" s="99">
        <v>37949</v>
      </c>
      <c r="L162" s="99">
        <v>862</v>
      </c>
      <c r="M162" s="99">
        <v>1599</v>
      </c>
      <c r="N162" s="340">
        <v>0</v>
      </c>
      <c r="O162" s="340">
        <v>0</v>
      </c>
      <c r="P162" s="340">
        <v>415</v>
      </c>
      <c r="Q162" s="340">
        <v>761</v>
      </c>
      <c r="R162" s="341">
        <v>76.3</v>
      </c>
      <c r="S162" s="341">
        <v>75.599999999999994</v>
      </c>
    </row>
    <row r="163" spans="2:19" s="342" customFormat="1" ht="15" customHeight="1" x14ac:dyDescent="0.25">
      <c r="B163" s="790"/>
      <c r="C163" s="758" t="s">
        <v>967</v>
      </c>
      <c r="D163" s="759" t="s">
        <v>967</v>
      </c>
      <c r="E163" s="760" t="s">
        <v>967</v>
      </c>
      <c r="F163" s="127">
        <v>54007</v>
      </c>
      <c r="G163" s="127">
        <v>55899</v>
      </c>
      <c r="H163" s="339"/>
      <c r="I163" s="339"/>
      <c r="J163" s="339"/>
      <c r="K163" s="358"/>
      <c r="L163" s="358"/>
      <c r="M163" s="358"/>
      <c r="N163" s="340">
        <v>0</v>
      </c>
      <c r="O163" s="340">
        <v>0</v>
      </c>
      <c r="P163" s="339"/>
      <c r="Q163" s="339"/>
      <c r="R163" s="339"/>
      <c r="S163" s="339"/>
    </row>
    <row r="164" spans="2:19" s="342" customFormat="1" ht="15" customHeight="1" x14ac:dyDescent="0.25">
      <c r="B164" s="790"/>
      <c r="C164" s="758" t="s">
        <v>968</v>
      </c>
      <c r="D164" s="759" t="s">
        <v>968</v>
      </c>
      <c r="E164" s="760" t="s">
        <v>968</v>
      </c>
      <c r="F164" s="127">
        <v>54007</v>
      </c>
      <c r="G164" s="127">
        <v>55899</v>
      </c>
      <c r="H164" s="339"/>
      <c r="I164" s="339"/>
      <c r="J164" s="339"/>
      <c r="K164" s="339"/>
      <c r="L164" s="339"/>
      <c r="M164" s="339"/>
      <c r="N164" s="340">
        <v>0</v>
      </c>
      <c r="O164" s="340">
        <v>0</v>
      </c>
      <c r="P164" s="339"/>
      <c r="Q164" s="339"/>
      <c r="R164" s="339"/>
      <c r="S164" s="339"/>
    </row>
    <row r="165" spans="2:19" s="342" customFormat="1" ht="30.75" customHeight="1" x14ac:dyDescent="0.25">
      <c r="B165" s="790"/>
      <c r="C165" s="758" t="s">
        <v>972</v>
      </c>
      <c r="D165" s="759" t="s">
        <v>972</v>
      </c>
      <c r="E165" s="760" t="s">
        <v>972</v>
      </c>
      <c r="F165" s="127">
        <v>54007</v>
      </c>
      <c r="G165" s="127">
        <v>55899</v>
      </c>
      <c r="H165" s="341">
        <v>524</v>
      </c>
      <c r="I165" s="341">
        <v>513</v>
      </c>
      <c r="J165" s="99">
        <v>30333</v>
      </c>
      <c r="K165" s="99">
        <v>37949</v>
      </c>
      <c r="L165" s="99">
        <v>396</v>
      </c>
      <c r="M165" s="99">
        <v>454</v>
      </c>
      <c r="N165" s="340">
        <v>0</v>
      </c>
      <c r="O165" s="340">
        <v>0</v>
      </c>
      <c r="P165" s="340">
        <v>1306</v>
      </c>
      <c r="Q165" s="340">
        <v>1251</v>
      </c>
      <c r="R165" s="341">
        <v>60</v>
      </c>
      <c r="S165" s="341">
        <v>60</v>
      </c>
    </row>
    <row r="166" spans="2:19" s="342" customFormat="1" ht="44.25" customHeight="1" x14ac:dyDescent="0.25">
      <c r="B166" s="790"/>
      <c r="C166" s="758" t="s">
        <v>980</v>
      </c>
      <c r="D166" s="759" t="s">
        <v>973</v>
      </c>
      <c r="E166" s="760" t="s">
        <v>973</v>
      </c>
      <c r="F166" s="127">
        <v>54007</v>
      </c>
      <c r="G166" s="127">
        <v>55899</v>
      </c>
      <c r="H166" s="341">
        <v>845</v>
      </c>
      <c r="I166" s="341">
        <v>823</v>
      </c>
      <c r="J166" s="99">
        <v>30333</v>
      </c>
      <c r="K166" s="99">
        <v>37949</v>
      </c>
      <c r="L166" s="99">
        <v>874</v>
      </c>
      <c r="M166" s="99">
        <v>1012</v>
      </c>
      <c r="N166" s="340">
        <v>0</v>
      </c>
      <c r="O166" s="340">
        <v>0</v>
      </c>
      <c r="P166" s="340">
        <v>225</v>
      </c>
      <c r="Q166" s="340">
        <v>219</v>
      </c>
      <c r="R166" s="341">
        <v>68</v>
      </c>
      <c r="S166" s="341">
        <v>68.599999999999994</v>
      </c>
    </row>
    <row r="167" spans="2:19" s="342" customFormat="1" ht="44.25" customHeight="1" x14ac:dyDescent="0.25">
      <c r="B167" s="790"/>
      <c r="C167" s="758" t="s">
        <v>981</v>
      </c>
      <c r="D167" s="759" t="s">
        <v>974</v>
      </c>
      <c r="E167" s="760" t="s">
        <v>974</v>
      </c>
      <c r="F167" s="127">
        <v>54007</v>
      </c>
      <c r="G167" s="127">
        <v>55899</v>
      </c>
      <c r="H167" s="339"/>
      <c r="I167" s="339"/>
      <c r="J167" s="99">
        <v>30333</v>
      </c>
      <c r="K167" s="99">
        <v>37949</v>
      </c>
      <c r="L167" s="339"/>
      <c r="M167" s="339"/>
      <c r="N167" s="356">
        <v>0</v>
      </c>
      <c r="O167" s="356">
        <v>0</v>
      </c>
      <c r="P167" s="339"/>
      <c r="Q167" s="339"/>
      <c r="R167" s="339"/>
      <c r="S167" s="339"/>
    </row>
    <row r="168" spans="2:19" s="342" customFormat="1" ht="42.75" customHeight="1" x14ac:dyDescent="0.25">
      <c r="B168" s="790"/>
      <c r="C168" s="758" t="s">
        <v>982</v>
      </c>
      <c r="D168" s="759" t="s">
        <v>975</v>
      </c>
      <c r="E168" s="760" t="s">
        <v>975</v>
      </c>
      <c r="F168" s="127">
        <v>54007</v>
      </c>
      <c r="G168" s="127">
        <v>55899</v>
      </c>
      <c r="H168" s="339"/>
      <c r="I168" s="339"/>
      <c r="J168" s="99">
        <v>30333</v>
      </c>
      <c r="K168" s="99">
        <v>37949</v>
      </c>
      <c r="L168" s="339"/>
      <c r="M168" s="339"/>
      <c r="N168" s="356">
        <v>0</v>
      </c>
      <c r="O168" s="356">
        <v>0</v>
      </c>
      <c r="P168" s="339"/>
      <c r="Q168" s="339"/>
      <c r="R168" s="339"/>
      <c r="S168" s="339"/>
    </row>
    <row r="169" spans="2:19" s="342" customFormat="1" ht="45.75" customHeight="1" x14ac:dyDescent="0.25">
      <c r="B169" s="790"/>
      <c r="C169" s="758" t="s">
        <v>983</v>
      </c>
      <c r="D169" s="759" t="s">
        <v>976</v>
      </c>
      <c r="E169" s="760" t="s">
        <v>976</v>
      </c>
      <c r="F169" s="127">
        <v>54007</v>
      </c>
      <c r="G169" s="127">
        <v>55899</v>
      </c>
      <c r="H169" s="339"/>
      <c r="I169" s="339"/>
      <c r="J169" s="99">
        <v>30333</v>
      </c>
      <c r="K169" s="99">
        <v>37949</v>
      </c>
      <c r="L169" s="339"/>
      <c r="M169" s="339"/>
      <c r="N169" s="356">
        <v>0</v>
      </c>
      <c r="O169" s="356">
        <v>0</v>
      </c>
      <c r="P169" s="339"/>
      <c r="Q169" s="339"/>
      <c r="R169" s="339"/>
      <c r="S169" s="339"/>
    </row>
    <row r="170" spans="2:19" s="342" customFormat="1" ht="44.25" customHeight="1" x14ac:dyDescent="0.25">
      <c r="B170" s="790"/>
      <c r="C170" s="758" t="s">
        <v>984</v>
      </c>
      <c r="D170" s="759" t="s">
        <v>977</v>
      </c>
      <c r="E170" s="760" t="s">
        <v>977</v>
      </c>
      <c r="F170" s="127">
        <v>54007</v>
      </c>
      <c r="G170" s="127">
        <v>55899</v>
      </c>
      <c r="H170" s="341">
        <v>597</v>
      </c>
      <c r="I170" s="341">
        <v>641</v>
      </c>
      <c r="J170" s="99">
        <v>30333</v>
      </c>
      <c r="K170" s="99">
        <v>37949</v>
      </c>
      <c r="L170" s="99">
        <v>1185</v>
      </c>
      <c r="M170" s="99">
        <v>1328</v>
      </c>
      <c r="N170" s="340">
        <v>0</v>
      </c>
      <c r="O170" s="340">
        <v>0</v>
      </c>
      <c r="P170" s="340">
        <v>317</v>
      </c>
      <c r="Q170" s="340">
        <v>368</v>
      </c>
      <c r="R170" s="341">
        <v>38</v>
      </c>
      <c r="S170" s="341">
        <v>45</v>
      </c>
    </row>
    <row r="171" spans="2:19" s="342" customFormat="1" ht="43.5" customHeight="1" x14ac:dyDescent="0.25">
      <c r="B171" s="790"/>
      <c r="C171" s="758" t="s">
        <v>985</v>
      </c>
      <c r="D171" s="759" t="s">
        <v>978</v>
      </c>
      <c r="E171" s="760" t="s">
        <v>978</v>
      </c>
      <c r="F171" s="127">
        <v>54007</v>
      </c>
      <c r="G171" s="127">
        <v>55899</v>
      </c>
      <c r="H171" s="341">
        <v>864</v>
      </c>
      <c r="I171" s="341">
        <v>897</v>
      </c>
      <c r="J171" s="99">
        <v>30333</v>
      </c>
      <c r="K171" s="99">
        <v>37949</v>
      </c>
      <c r="L171" s="99">
        <v>1525</v>
      </c>
      <c r="M171" s="99">
        <v>1849</v>
      </c>
      <c r="N171" s="340">
        <v>0</v>
      </c>
      <c r="O171" s="340">
        <v>0</v>
      </c>
      <c r="P171" s="340">
        <v>647</v>
      </c>
      <c r="Q171" s="340">
        <v>647</v>
      </c>
      <c r="R171" s="341">
        <v>72</v>
      </c>
      <c r="S171" s="341">
        <v>71.5</v>
      </c>
    </row>
    <row r="172" spans="2:19" s="342" customFormat="1" ht="45.75" customHeight="1" x14ac:dyDescent="0.25">
      <c r="B172" s="790"/>
      <c r="C172" s="758" t="s">
        <v>986</v>
      </c>
      <c r="D172" s="759" t="s">
        <v>979</v>
      </c>
      <c r="E172" s="760" t="s">
        <v>979</v>
      </c>
      <c r="F172" s="127">
        <v>54007</v>
      </c>
      <c r="G172" s="127">
        <v>55899</v>
      </c>
      <c r="H172" s="341">
        <v>502</v>
      </c>
      <c r="I172" s="341">
        <v>537</v>
      </c>
      <c r="J172" s="99">
        <v>30333</v>
      </c>
      <c r="K172" s="99">
        <v>37949</v>
      </c>
      <c r="L172" s="99">
        <v>319</v>
      </c>
      <c r="M172" s="99">
        <v>619</v>
      </c>
      <c r="N172" s="340">
        <v>0</v>
      </c>
      <c r="O172" s="340">
        <v>0</v>
      </c>
      <c r="P172" s="340">
        <v>250</v>
      </c>
      <c r="Q172" s="340">
        <v>282</v>
      </c>
      <c r="R172" s="341">
        <v>45.6</v>
      </c>
      <c r="S172" s="341">
        <v>46.1</v>
      </c>
    </row>
    <row r="173" spans="2:19" s="342" customFormat="1" ht="45.75" customHeight="1" x14ac:dyDescent="0.25">
      <c r="B173" s="790"/>
      <c r="C173" s="758" t="s">
        <v>1002</v>
      </c>
      <c r="D173" s="759" t="s">
        <v>987</v>
      </c>
      <c r="E173" s="760" t="s">
        <v>987</v>
      </c>
      <c r="F173" s="127">
        <v>54007</v>
      </c>
      <c r="G173" s="127">
        <v>55899</v>
      </c>
      <c r="H173" s="341">
        <v>909</v>
      </c>
      <c r="I173" s="341">
        <v>954</v>
      </c>
      <c r="J173" s="99">
        <v>30333</v>
      </c>
      <c r="K173" s="99">
        <v>37949</v>
      </c>
      <c r="L173" s="99">
        <v>689</v>
      </c>
      <c r="M173" s="99">
        <v>1730</v>
      </c>
      <c r="N173" s="340">
        <v>0</v>
      </c>
      <c r="O173" s="340">
        <v>0</v>
      </c>
      <c r="P173" s="340">
        <v>745</v>
      </c>
      <c r="Q173" s="340">
        <v>1052</v>
      </c>
      <c r="R173" s="341">
        <v>64.400000000000006</v>
      </c>
      <c r="S173" s="341">
        <v>64.599999999999994</v>
      </c>
    </row>
    <row r="174" spans="2:19" s="342" customFormat="1" ht="45.75" customHeight="1" x14ac:dyDescent="0.25">
      <c r="B174" s="790"/>
      <c r="C174" s="758" t="s">
        <v>1003</v>
      </c>
      <c r="D174" s="759" t="s">
        <v>988</v>
      </c>
      <c r="E174" s="760" t="s">
        <v>988</v>
      </c>
      <c r="F174" s="127">
        <v>54007</v>
      </c>
      <c r="G174" s="127">
        <v>55899</v>
      </c>
      <c r="H174" s="341">
        <v>1378</v>
      </c>
      <c r="I174" s="341">
        <v>1390</v>
      </c>
      <c r="J174" s="99">
        <v>30333</v>
      </c>
      <c r="K174" s="99">
        <v>37949</v>
      </c>
      <c r="L174" s="99">
        <v>3907</v>
      </c>
      <c r="M174" s="99">
        <v>2064</v>
      </c>
      <c r="N174" s="340">
        <v>0</v>
      </c>
      <c r="O174" s="340">
        <v>0</v>
      </c>
      <c r="P174" s="340">
        <v>700</v>
      </c>
      <c r="Q174" s="340">
        <v>917</v>
      </c>
      <c r="R174" s="341">
        <v>116.7</v>
      </c>
      <c r="S174" s="341">
        <v>109.1</v>
      </c>
    </row>
    <row r="175" spans="2:19" s="342" customFormat="1" ht="63.75" customHeight="1" x14ac:dyDescent="0.25">
      <c r="B175" s="790"/>
      <c r="C175" s="758" t="s">
        <v>989</v>
      </c>
      <c r="D175" s="759" t="s">
        <v>989</v>
      </c>
      <c r="E175" s="760" t="s">
        <v>989</v>
      </c>
      <c r="F175" s="127">
        <v>54007</v>
      </c>
      <c r="G175" s="127">
        <v>55899</v>
      </c>
      <c r="H175" s="341">
        <v>1306</v>
      </c>
      <c r="I175" s="341">
        <v>1322</v>
      </c>
      <c r="J175" s="99">
        <v>30333</v>
      </c>
      <c r="K175" s="99">
        <v>37949</v>
      </c>
      <c r="L175" s="99">
        <v>319</v>
      </c>
      <c r="M175" s="99">
        <v>586</v>
      </c>
      <c r="N175" s="340">
        <v>0</v>
      </c>
      <c r="O175" s="340">
        <v>0</v>
      </c>
      <c r="P175" s="340">
        <v>977</v>
      </c>
      <c r="Q175" s="340">
        <v>1050</v>
      </c>
      <c r="R175" s="341">
        <v>108</v>
      </c>
      <c r="S175" s="341">
        <v>106</v>
      </c>
    </row>
    <row r="176" spans="2:19" s="342" customFormat="1" ht="45.75" customHeight="1" x14ac:dyDescent="0.25">
      <c r="B176" s="790"/>
      <c r="C176" s="758" t="s">
        <v>1004</v>
      </c>
      <c r="D176" s="759" t="s">
        <v>990</v>
      </c>
      <c r="E176" s="760" t="s">
        <v>990</v>
      </c>
      <c r="F176" s="127">
        <v>54007</v>
      </c>
      <c r="G176" s="127">
        <v>55899</v>
      </c>
      <c r="H176" s="341"/>
      <c r="I176" s="341"/>
      <c r="J176" s="99">
        <v>30333</v>
      </c>
      <c r="K176" s="99">
        <v>37949</v>
      </c>
      <c r="L176" s="99">
        <v>130</v>
      </c>
      <c r="M176" s="99">
        <v>87</v>
      </c>
      <c r="N176" s="340">
        <v>0</v>
      </c>
      <c r="O176" s="340">
        <v>0</v>
      </c>
      <c r="P176" s="340">
        <v>402</v>
      </c>
      <c r="Q176" s="340">
        <v>402</v>
      </c>
      <c r="R176" s="341">
        <v>55</v>
      </c>
      <c r="S176" s="341">
        <v>55</v>
      </c>
    </row>
    <row r="177" spans="2:19" s="342" customFormat="1" ht="45.75" customHeight="1" x14ac:dyDescent="0.25">
      <c r="B177" s="790"/>
      <c r="C177" s="758" t="s">
        <v>991</v>
      </c>
      <c r="D177" s="759" t="s">
        <v>991</v>
      </c>
      <c r="E177" s="760" t="s">
        <v>991</v>
      </c>
      <c r="F177" s="127">
        <v>54007</v>
      </c>
      <c r="G177" s="127">
        <v>55899</v>
      </c>
      <c r="H177" s="341">
        <v>818</v>
      </c>
      <c r="I177" s="341">
        <v>815</v>
      </c>
      <c r="J177" s="99">
        <v>30333</v>
      </c>
      <c r="K177" s="99">
        <v>37949</v>
      </c>
      <c r="L177" s="99">
        <v>508</v>
      </c>
      <c r="M177" s="99">
        <v>874</v>
      </c>
      <c r="N177" s="340">
        <v>0</v>
      </c>
      <c r="O177" s="340">
        <v>0</v>
      </c>
      <c r="P177" s="340">
        <v>662</v>
      </c>
      <c r="Q177" s="340">
        <v>765</v>
      </c>
      <c r="R177" s="341">
        <v>67.400000000000006</v>
      </c>
      <c r="S177" s="341">
        <v>63.7</v>
      </c>
    </row>
    <row r="178" spans="2:19" s="342" customFormat="1" ht="45.75" customHeight="1" x14ac:dyDescent="0.25">
      <c r="B178" s="790"/>
      <c r="C178" s="758" t="s">
        <v>1018</v>
      </c>
      <c r="D178" s="759" t="s">
        <v>992</v>
      </c>
      <c r="E178" s="760" t="s">
        <v>992</v>
      </c>
      <c r="F178" s="127">
        <v>54007</v>
      </c>
      <c r="G178" s="127">
        <v>55899</v>
      </c>
      <c r="H178" s="341"/>
      <c r="I178" s="341"/>
      <c r="J178" s="99">
        <v>30333</v>
      </c>
      <c r="K178" s="99">
        <v>37949</v>
      </c>
      <c r="L178" s="99"/>
      <c r="M178" s="99"/>
      <c r="N178" s="340">
        <v>0</v>
      </c>
      <c r="O178" s="340">
        <v>0</v>
      </c>
      <c r="P178" s="340"/>
      <c r="Q178" s="340"/>
      <c r="R178" s="341"/>
      <c r="S178" s="341"/>
    </row>
    <row r="179" spans="2:19" s="342" customFormat="1" ht="45.75" customHeight="1" x14ac:dyDescent="0.25">
      <c r="B179" s="790"/>
      <c r="C179" s="758" t="s">
        <v>1019</v>
      </c>
      <c r="D179" s="759" t="s">
        <v>993</v>
      </c>
      <c r="E179" s="760" t="s">
        <v>993</v>
      </c>
      <c r="F179" s="127">
        <v>54007</v>
      </c>
      <c r="G179" s="127">
        <v>55899</v>
      </c>
      <c r="H179" s="341">
        <v>405</v>
      </c>
      <c r="I179" s="341">
        <v>419</v>
      </c>
      <c r="J179" s="99">
        <v>30333</v>
      </c>
      <c r="K179" s="99">
        <v>37949</v>
      </c>
      <c r="L179" s="99">
        <v>876</v>
      </c>
      <c r="M179" s="99">
        <v>1166</v>
      </c>
      <c r="N179" s="340">
        <v>0</v>
      </c>
      <c r="O179" s="340">
        <v>0</v>
      </c>
      <c r="P179" s="340">
        <v>498</v>
      </c>
      <c r="Q179" s="340">
        <v>498</v>
      </c>
      <c r="R179" s="341">
        <v>38</v>
      </c>
      <c r="S179" s="341">
        <v>39</v>
      </c>
    </row>
    <row r="180" spans="2:19" s="342" customFormat="1" ht="45.75" customHeight="1" x14ac:dyDescent="0.25">
      <c r="B180" s="790"/>
      <c r="C180" s="758" t="s">
        <v>1020</v>
      </c>
      <c r="D180" s="759" t="s">
        <v>994</v>
      </c>
      <c r="E180" s="760" t="s">
        <v>994</v>
      </c>
      <c r="F180" s="127">
        <v>54007</v>
      </c>
      <c r="G180" s="127">
        <v>55899</v>
      </c>
      <c r="H180" s="341">
        <v>381</v>
      </c>
      <c r="I180" s="341">
        <v>401</v>
      </c>
      <c r="J180" s="99">
        <v>30333</v>
      </c>
      <c r="K180" s="99">
        <v>37949</v>
      </c>
      <c r="L180" s="99">
        <v>166</v>
      </c>
      <c r="M180" s="99">
        <v>133</v>
      </c>
      <c r="N180" s="340">
        <v>0</v>
      </c>
      <c r="O180" s="340">
        <v>0</v>
      </c>
      <c r="P180" s="340">
        <v>78</v>
      </c>
      <c r="Q180" s="340">
        <v>78</v>
      </c>
      <c r="R180" s="341">
        <v>33.700000000000003</v>
      </c>
      <c r="S180" s="341">
        <v>32.9</v>
      </c>
    </row>
    <row r="181" spans="2:19" s="342" customFormat="1" ht="45.75" customHeight="1" x14ac:dyDescent="0.25">
      <c r="B181" s="790"/>
      <c r="C181" s="758" t="s">
        <v>1005</v>
      </c>
      <c r="D181" s="759" t="s">
        <v>995</v>
      </c>
      <c r="E181" s="760" t="s">
        <v>995</v>
      </c>
      <c r="F181" s="127">
        <v>54007</v>
      </c>
      <c r="G181" s="127">
        <v>55899</v>
      </c>
      <c r="H181" s="339"/>
      <c r="I181" s="339"/>
      <c r="J181" s="99">
        <v>30333</v>
      </c>
      <c r="K181" s="99">
        <v>37949</v>
      </c>
      <c r="L181" s="339"/>
      <c r="M181" s="339"/>
      <c r="N181" s="356">
        <v>0</v>
      </c>
      <c r="O181" s="356">
        <v>0</v>
      </c>
      <c r="P181" s="339"/>
      <c r="Q181" s="339"/>
      <c r="R181" s="339"/>
      <c r="S181" s="339"/>
    </row>
    <row r="182" spans="2:19" s="342" customFormat="1" ht="43.5" customHeight="1" x14ac:dyDescent="0.25">
      <c r="B182" s="790"/>
      <c r="C182" s="758" t="s">
        <v>1006</v>
      </c>
      <c r="D182" s="759" t="s">
        <v>996</v>
      </c>
      <c r="E182" s="760" t="s">
        <v>996</v>
      </c>
      <c r="F182" s="127">
        <v>54007</v>
      </c>
      <c r="G182" s="127">
        <v>55899</v>
      </c>
      <c r="H182" s="339"/>
      <c r="I182" s="339"/>
      <c r="J182" s="99">
        <v>30333</v>
      </c>
      <c r="K182" s="99">
        <v>37949</v>
      </c>
      <c r="L182" s="339"/>
      <c r="M182" s="339"/>
      <c r="N182" s="356">
        <v>0</v>
      </c>
      <c r="O182" s="356">
        <v>0</v>
      </c>
      <c r="P182" s="339"/>
      <c r="Q182" s="339"/>
      <c r="R182" s="339"/>
      <c r="S182" s="339"/>
    </row>
    <row r="183" spans="2:19" s="342" customFormat="1" ht="46.5" customHeight="1" x14ac:dyDescent="0.25">
      <c r="B183" s="790"/>
      <c r="C183" s="758" t="s">
        <v>1007</v>
      </c>
      <c r="D183" s="759" t="s">
        <v>997</v>
      </c>
      <c r="E183" s="760" t="s">
        <v>997</v>
      </c>
      <c r="F183" s="127">
        <v>54007</v>
      </c>
      <c r="G183" s="127">
        <v>55899</v>
      </c>
      <c r="H183" s="339"/>
      <c r="I183" s="339"/>
      <c r="J183" s="99">
        <v>30333</v>
      </c>
      <c r="K183" s="99">
        <v>37949</v>
      </c>
      <c r="L183" s="339"/>
      <c r="M183" s="339"/>
      <c r="N183" s="356">
        <v>0</v>
      </c>
      <c r="O183" s="356">
        <v>0</v>
      </c>
      <c r="P183" s="339"/>
      <c r="Q183" s="339"/>
      <c r="R183" s="339"/>
      <c r="S183" s="339"/>
    </row>
    <row r="184" spans="2:19" s="342" customFormat="1" ht="45.75" customHeight="1" x14ac:dyDescent="0.25">
      <c r="B184" s="790"/>
      <c r="C184" s="758" t="s">
        <v>1008</v>
      </c>
      <c r="D184" s="759" t="s">
        <v>998</v>
      </c>
      <c r="E184" s="760" t="s">
        <v>998</v>
      </c>
      <c r="F184" s="127">
        <v>54007</v>
      </c>
      <c r="G184" s="127">
        <v>55899</v>
      </c>
      <c r="H184" s="339"/>
      <c r="I184" s="339"/>
      <c r="J184" s="99">
        <v>30333</v>
      </c>
      <c r="K184" s="99">
        <v>37949</v>
      </c>
      <c r="L184" s="339"/>
      <c r="M184" s="339"/>
      <c r="N184" s="356">
        <v>0</v>
      </c>
      <c r="O184" s="356">
        <v>0</v>
      </c>
      <c r="P184" s="339"/>
      <c r="Q184" s="339"/>
      <c r="R184" s="339"/>
      <c r="S184" s="339"/>
    </row>
    <row r="185" spans="2:19" s="342" customFormat="1" ht="45" customHeight="1" x14ac:dyDescent="0.25">
      <c r="B185" s="790"/>
      <c r="C185" s="758" t="s">
        <v>1009</v>
      </c>
      <c r="D185" s="759" t="s">
        <v>999</v>
      </c>
      <c r="E185" s="760" t="s">
        <v>999</v>
      </c>
      <c r="F185" s="127">
        <v>54007</v>
      </c>
      <c r="G185" s="127">
        <v>55899</v>
      </c>
      <c r="H185" s="341">
        <v>506</v>
      </c>
      <c r="I185" s="341">
        <v>551</v>
      </c>
      <c r="J185" s="99">
        <v>30333</v>
      </c>
      <c r="K185" s="99">
        <v>37949</v>
      </c>
      <c r="L185" s="99">
        <v>655</v>
      </c>
      <c r="M185" s="99">
        <v>760</v>
      </c>
      <c r="N185" s="356">
        <v>0</v>
      </c>
      <c r="O185" s="356">
        <v>0</v>
      </c>
      <c r="P185" s="356">
        <v>782</v>
      </c>
      <c r="Q185" s="356">
        <v>808</v>
      </c>
      <c r="R185" s="341">
        <v>43.6</v>
      </c>
      <c r="S185" s="341">
        <v>44.2</v>
      </c>
    </row>
    <row r="186" spans="2:19" s="342" customFormat="1" ht="45" customHeight="1" x14ac:dyDescent="0.25">
      <c r="B186" s="790"/>
      <c r="C186" s="758" t="s">
        <v>1010</v>
      </c>
      <c r="D186" s="759" t="s">
        <v>1000</v>
      </c>
      <c r="E186" s="760" t="s">
        <v>1000</v>
      </c>
      <c r="F186" s="127">
        <v>54007</v>
      </c>
      <c r="G186" s="127">
        <v>55899</v>
      </c>
      <c r="H186" s="341">
        <v>777</v>
      </c>
      <c r="I186" s="341">
        <v>802</v>
      </c>
      <c r="J186" s="99">
        <v>30333</v>
      </c>
      <c r="K186" s="99">
        <v>37949</v>
      </c>
      <c r="L186" s="99">
        <v>549</v>
      </c>
      <c r="M186" s="99">
        <v>513</v>
      </c>
      <c r="N186" s="356">
        <v>0</v>
      </c>
      <c r="O186" s="356">
        <v>0</v>
      </c>
      <c r="P186" s="356">
        <v>667</v>
      </c>
      <c r="Q186" s="356">
        <v>672</v>
      </c>
      <c r="R186" s="341">
        <v>61.3</v>
      </c>
      <c r="S186" s="341">
        <v>63.6</v>
      </c>
    </row>
    <row r="187" spans="2:19" s="342" customFormat="1" ht="45" customHeight="1" x14ac:dyDescent="0.25">
      <c r="B187" s="790"/>
      <c r="C187" s="758" t="s">
        <v>1011</v>
      </c>
      <c r="D187" s="759" t="s">
        <v>1001</v>
      </c>
      <c r="E187" s="760" t="s">
        <v>1001</v>
      </c>
      <c r="F187" s="127">
        <v>54007</v>
      </c>
      <c r="G187" s="127">
        <v>55899</v>
      </c>
      <c r="H187" s="341">
        <v>676</v>
      </c>
      <c r="I187" s="341">
        <v>686</v>
      </c>
      <c r="J187" s="99">
        <v>30333</v>
      </c>
      <c r="K187" s="99">
        <v>37949</v>
      </c>
      <c r="L187" s="99">
        <v>180</v>
      </c>
      <c r="M187" s="99">
        <v>174</v>
      </c>
      <c r="N187" s="356">
        <v>0</v>
      </c>
      <c r="O187" s="356">
        <v>0</v>
      </c>
      <c r="P187" s="356">
        <v>402</v>
      </c>
      <c r="Q187" s="356">
        <v>403</v>
      </c>
      <c r="R187" s="341">
        <v>62.5</v>
      </c>
      <c r="S187" s="341">
        <v>60.2</v>
      </c>
    </row>
    <row r="188" spans="2:19" s="342" customFormat="1" ht="45.75" customHeight="1" x14ac:dyDescent="0.25">
      <c r="B188" s="790"/>
      <c r="C188" s="758" t="s">
        <v>1015</v>
      </c>
      <c r="D188" s="759" t="s">
        <v>1012</v>
      </c>
      <c r="E188" s="760" t="s">
        <v>1012</v>
      </c>
      <c r="F188" s="127">
        <v>54007</v>
      </c>
      <c r="G188" s="127">
        <v>55899</v>
      </c>
      <c r="H188" s="357">
        <v>454</v>
      </c>
      <c r="I188" s="357">
        <v>470</v>
      </c>
      <c r="J188" s="99">
        <v>30333</v>
      </c>
      <c r="K188" s="99">
        <v>37949</v>
      </c>
      <c r="L188" s="99">
        <v>427</v>
      </c>
      <c r="M188" s="99">
        <v>625</v>
      </c>
      <c r="N188" s="356">
        <v>0</v>
      </c>
      <c r="O188" s="356">
        <v>0</v>
      </c>
      <c r="P188" s="356">
        <v>1</v>
      </c>
      <c r="Q188" s="356">
        <v>1</v>
      </c>
      <c r="R188" s="357">
        <v>45.2</v>
      </c>
      <c r="S188" s="357">
        <v>45</v>
      </c>
    </row>
    <row r="189" spans="2:19" s="342" customFormat="1" ht="45.75" customHeight="1" x14ac:dyDescent="0.25">
      <c r="B189" s="790"/>
      <c r="C189" s="758" t="s">
        <v>1016</v>
      </c>
      <c r="D189" s="759" t="s">
        <v>1013</v>
      </c>
      <c r="E189" s="760" t="s">
        <v>1013</v>
      </c>
      <c r="F189" s="127">
        <v>54007</v>
      </c>
      <c r="G189" s="127">
        <v>55899</v>
      </c>
      <c r="H189" s="357"/>
      <c r="I189" s="357"/>
      <c r="J189" s="99">
        <v>30333</v>
      </c>
      <c r="K189" s="99">
        <v>37949</v>
      </c>
      <c r="L189" s="99">
        <v>1007</v>
      </c>
      <c r="M189" s="99">
        <v>1152</v>
      </c>
      <c r="N189" s="356">
        <v>0</v>
      </c>
      <c r="O189" s="356">
        <v>0</v>
      </c>
      <c r="P189" s="356">
        <v>13</v>
      </c>
      <c r="Q189" s="356">
        <v>48</v>
      </c>
      <c r="R189" s="357">
        <v>62.5</v>
      </c>
      <c r="S189" s="357">
        <v>63.2</v>
      </c>
    </row>
    <row r="190" spans="2:19" s="342" customFormat="1" ht="45.75" customHeight="1" x14ac:dyDescent="0.25">
      <c r="B190" s="790"/>
      <c r="C190" s="758" t="s">
        <v>1017</v>
      </c>
      <c r="D190" s="759" t="s">
        <v>1014</v>
      </c>
      <c r="E190" s="760" t="s">
        <v>1014</v>
      </c>
      <c r="F190" s="127">
        <v>54007</v>
      </c>
      <c r="G190" s="127">
        <v>55899</v>
      </c>
      <c r="H190" s="357">
        <v>651</v>
      </c>
      <c r="I190" s="357">
        <v>672</v>
      </c>
      <c r="J190" s="99">
        <v>30333</v>
      </c>
      <c r="K190" s="99">
        <v>37949</v>
      </c>
      <c r="L190" s="99">
        <v>417</v>
      </c>
      <c r="M190" s="99">
        <v>625</v>
      </c>
      <c r="N190" s="356">
        <v>0</v>
      </c>
      <c r="O190" s="356">
        <v>0</v>
      </c>
      <c r="P190" s="356">
        <v>602</v>
      </c>
      <c r="Q190" s="356">
        <v>757</v>
      </c>
      <c r="R190" s="357">
        <v>65.099999999999994</v>
      </c>
      <c r="S190" s="357">
        <v>64.5</v>
      </c>
    </row>
    <row r="191" spans="2:19" s="342" customFormat="1" ht="45.75" customHeight="1" x14ac:dyDescent="0.25">
      <c r="B191" s="790"/>
      <c r="C191" s="758" t="s">
        <v>1032</v>
      </c>
      <c r="D191" s="759" t="s">
        <v>1021</v>
      </c>
      <c r="E191" s="760" t="s">
        <v>1021</v>
      </c>
      <c r="F191" s="127">
        <v>54007</v>
      </c>
      <c r="G191" s="127">
        <v>55899</v>
      </c>
      <c r="H191" s="357">
        <v>742</v>
      </c>
      <c r="I191" s="357">
        <v>777</v>
      </c>
      <c r="J191" s="99">
        <v>30333</v>
      </c>
      <c r="K191" s="99">
        <v>37949</v>
      </c>
      <c r="L191" s="355"/>
      <c r="M191" s="355"/>
      <c r="N191" s="356">
        <v>0</v>
      </c>
      <c r="O191" s="356">
        <v>0</v>
      </c>
      <c r="P191" s="355"/>
      <c r="Q191" s="355"/>
      <c r="R191" s="355"/>
      <c r="S191" s="355"/>
    </row>
    <row r="192" spans="2:19" s="342" customFormat="1" ht="45.75" customHeight="1" x14ac:dyDescent="0.25">
      <c r="B192" s="790"/>
      <c r="C192" s="758" t="s">
        <v>1031</v>
      </c>
      <c r="D192" s="759" t="s">
        <v>1021</v>
      </c>
      <c r="E192" s="760" t="s">
        <v>1021</v>
      </c>
      <c r="F192" s="127">
        <v>54007</v>
      </c>
      <c r="G192" s="127">
        <v>55899</v>
      </c>
      <c r="H192" s="355"/>
      <c r="I192" s="355"/>
      <c r="J192" s="99">
        <v>30333</v>
      </c>
      <c r="K192" s="99">
        <v>37949</v>
      </c>
      <c r="L192" s="355"/>
      <c r="M192" s="355"/>
      <c r="N192" s="356">
        <v>0</v>
      </c>
      <c r="O192" s="356">
        <v>0</v>
      </c>
      <c r="P192" s="355"/>
      <c r="Q192" s="355"/>
      <c r="R192" s="355"/>
      <c r="S192" s="355"/>
    </row>
    <row r="193" spans="2:19" s="342" customFormat="1" ht="45.75" customHeight="1" x14ac:dyDescent="0.25">
      <c r="B193" s="790"/>
      <c r="C193" s="758" t="s">
        <v>1022</v>
      </c>
      <c r="D193" s="759" t="s">
        <v>1022</v>
      </c>
      <c r="E193" s="760" t="s">
        <v>1022</v>
      </c>
      <c r="F193" s="127">
        <v>54007</v>
      </c>
      <c r="G193" s="127">
        <v>55899</v>
      </c>
      <c r="H193" s="355"/>
      <c r="I193" s="355"/>
      <c r="J193" s="99">
        <v>30333</v>
      </c>
      <c r="K193" s="99">
        <v>37949</v>
      </c>
      <c r="L193" s="355"/>
      <c r="M193" s="355"/>
      <c r="N193" s="356">
        <v>0</v>
      </c>
      <c r="O193" s="356">
        <v>0</v>
      </c>
      <c r="P193" s="355"/>
      <c r="Q193" s="355"/>
      <c r="R193" s="355"/>
      <c r="S193" s="355"/>
    </row>
    <row r="194" spans="2:19" s="342" customFormat="1" ht="45.75" customHeight="1" x14ac:dyDescent="0.25">
      <c r="B194" s="790"/>
      <c r="C194" s="758" t="s">
        <v>1023</v>
      </c>
      <c r="D194" s="759" t="s">
        <v>1023</v>
      </c>
      <c r="E194" s="760" t="s">
        <v>1023</v>
      </c>
      <c r="F194" s="127">
        <v>54007</v>
      </c>
      <c r="G194" s="127">
        <v>55899</v>
      </c>
      <c r="H194" s="355"/>
      <c r="I194" s="355"/>
      <c r="J194" s="99">
        <v>30333</v>
      </c>
      <c r="K194" s="99">
        <v>37949</v>
      </c>
      <c r="L194" s="355"/>
      <c r="M194" s="355"/>
      <c r="N194" s="356">
        <v>0</v>
      </c>
      <c r="O194" s="356">
        <v>0</v>
      </c>
      <c r="P194" s="355"/>
      <c r="Q194" s="355"/>
      <c r="R194" s="355"/>
      <c r="S194" s="355"/>
    </row>
    <row r="195" spans="2:19" s="342" customFormat="1" ht="45.75" customHeight="1" x14ac:dyDescent="0.25">
      <c r="B195" s="790"/>
      <c r="C195" s="758" t="s">
        <v>1024</v>
      </c>
      <c r="D195" s="759" t="s">
        <v>1024</v>
      </c>
      <c r="E195" s="760" t="s">
        <v>1024</v>
      </c>
      <c r="F195" s="127">
        <v>54007</v>
      </c>
      <c r="G195" s="127">
        <v>55899</v>
      </c>
      <c r="H195" s="355"/>
      <c r="I195" s="355"/>
      <c r="J195" s="99">
        <v>30333</v>
      </c>
      <c r="K195" s="99">
        <v>37949</v>
      </c>
      <c r="L195" s="355"/>
      <c r="M195" s="355"/>
      <c r="N195" s="356">
        <v>0</v>
      </c>
      <c r="O195" s="356">
        <v>0</v>
      </c>
      <c r="P195" s="355"/>
      <c r="Q195" s="355"/>
      <c r="R195" s="355"/>
      <c r="S195" s="355"/>
    </row>
    <row r="196" spans="2:19" s="342" customFormat="1" ht="45.75" customHeight="1" x14ac:dyDescent="0.25">
      <c r="B196" s="790"/>
      <c r="C196" s="758" t="s">
        <v>1025</v>
      </c>
      <c r="D196" s="759" t="s">
        <v>1025</v>
      </c>
      <c r="E196" s="760" t="s">
        <v>1025</v>
      </c>
      <c r="F196" s="127">
        <v>54007</v>
      </c>
      <c r="G196" s="127">
        <v>55899</v>
      </c>
      <c r="H196" s="357">
        <v>796</v>
      </c>
      <c r="I196" s="357">
        <v>822</v>
      </c>
      <c r="J196" s="99">
        <v>30333</v>
      </c>
      <c r="K196" s="99">
        <v>37949</v>
      </c>
      <c r="L196" s="99">
        <v>263</v>
      </c>
      <c r="M196" s="99">
        <v>238</v>
      </c>
      <c r="N196" s="356">
        <v>0</v>
      </c>
      <c r="O196" s="356">
        <v>0</v>
      </c>
      <c r="P196" s="356">
        <v>596</v>
      </c>
      <c r="Q196" s="356">
        <v>633</v>
      </c>
      <c r="R196" s="357">
        <v>69.900000000000006</v>
      </c>
      <c r="S196" s="357">
        <v>69.5</v>
      </c>
    </row>
    <row r="197" spans="2:19" s="342" customFormat="1" ht="45.75" customHeight="1" x14ac:dyDescent="0.25">
      <c r="B197" s="790"/>
      <c r="C197" s="758" t="s">
        <v>1026</v>
      </c>
      <c r="D197" s="759" t="s">
        <v>1026</v>
      </c>
      <c r="E197" s="760" t="s">
        <v>1026</v>
      </c>
      <c r="F197" s="127">
        <v>54007</v>
      </c>
      <c r="G197" s="127">
        <v>55899</v>
      </c>
      <c r="H197" s="357">
        <v>490</v>
      </c>
      <c r="I197" s="357">
        <v>523</v>
      </c>
      <c r="J197" s="99">
        <v>30333</v>
      </c>
      <c r="K197" s="99">
        <v>37949</v>
      </c>
      <c r="L197" s="99">
        <v>167</v>
      </c>
      <c r="M197" s="99">
        <v>228</v>
      </c>
      <c r="N197" s="356">
        <v>0</v>
      </c>
      <c r="O197" s="356">
        <v>0</v>
      </c>
      <c r="P197" s="356">
        <v>487</v>
      </c>
      <c r="Q197" s="356">
        <v>487</v>
      </c>
      <c r="R197" s="357">
        <v>40.1</v>
      </c>
      <c r="S197" s="357">
        <v>42.4</v>
      </c>
    </row>
    <row r="198" spans="2:19" s="342" customFormat="1" ht="45.75" customHeight="1" x14ac:dyDescent="0.25">
      <c r="B198" s="790"/>
      <c r="C198" s="758" t="s">
        <v>1027</v>
      </c>
      <c r="D198" s="759" t="s">
        <v>1027</v>
      </c>
      <c r="E198" s="760" t="s">
        <v>1027</v>
      </c>
      <c r="F198" s="127">
        <v>54007</v>
      </c>
      <c r="G198" s="127">
        <v>55899</v>
      </c>
      <c r="H198" s="127">
        <v>1318</v>
      </c>
      <c r="I198" s="127">
        <v>1386</v>
      </c>
      <c r="J198" s="99">
        <v>30333</v>
      </c>
      <c r="K198" s="99">
        <v>37949</v>
      </c>
      <c r="L198" s="99">
        <v>738</v>
      </c>
      <c r="M198" s="99">
        <v>931</v>
      </c>
      <c r="N198" s="356">
        <v>0</v>
      </c>
      <c r="O198" s="356">
        <v>0</v>
      </c>
      <c r="P198" s="356">
        <v>1280</v>
      </c>
      <c r="Q198" s="356">
        <v>1137</v>
      </c>
      <c r="R198" s="357">
        <v>97.9</v>
      </c>
      <c r="S198" s="357">
        <v>101.6</v>
      </c>
    </row>
    <row r="199" spans="2:19" s="342" customFormat="1" ht="45.75" customHeight="1" x14ac:dyDescent="0.25">
      <c r="B199" s="790"/>
      <c r="C199" s="758" t="s">
        <v>1028</v>
      </c>
      <c r="D199" s="759" t="s">
        <v>1028</v>
      </c>
      <c r="E199" s="760" t="s">
        <v>1028</v>
      </c>
      <c r="F199" s="127">
        <v>54007</v>
      </c>
      <c r="G199" s="127">
        <v>55899</v>
      </c>
      <c r="H199" s="357">
        <v>884</v>
      </c>
      <c r="I199" s="357">
        <v>890</v>
      </c>
      <c r="J199" s="99">
        <v>30333</v>
      </c>
      <c r="K199" s="99">
        <v>37949</v>
      </c>
      <c r="L199" s="99">
        <v>173</v>
      </c>
      <c r="M199" s="99">
        <v>148</v>
      </c>
      <c r="N199" s="356">
        <v>0</v>
      </c>
      <c r="O199" s="356">
        <v>0</v>
      </c>
      <c r="P199" s="356">
        <v>673</v>
      </c>
      <c r="Q199" s="356">
        <v>1055</v>
      </c>
      <c r="R199" s="357">
        <v>65.900000000000006</v>
      </c>
      <c r="S199" s="357">
        <v>65</v>
      </c>
    </row>
    <row r="200" spans="2:19" s="342" customFormat="1" ht="45.75" customHeight="1" x14ac:dyDescent="0.25">
      <c r="B200" s="790"/>
      <c r="C200" s="758" t="s">
        <v>1029</v>
      </c>
      <c r="D200" s="759" t="s">
        <v>1029</v>
      </c>
      <c r="E200" s="760" t="s">
        <v>1029</v>
      </c>
      <c r="F200" s="127">
        <v>54007</v>
      </c>
      <c r="G200" s="127">
        <v>55899</v>
      </c>
      <c r="H200" s="355"/>
      <c r="I200" s="355"/>
      <c r="J200" s="99">
        <v>30333</v>
      </c>
      <c r="K200" s="99">
        <v>37949</v>
      </c>
      <c r="L200" s="355"/>
      <c r="M200" s="355"/>
      <c r="N200" s="356">
        <v>0</v>
      </c>
      <c r="O200" s="356">
        <v>0</v>
      </c>
      <c r="P200" s="355"/>
      <c r="Q200" s="355"/>
      <c r="R200" s="355"/>
      <c r="S200" s="355"/>
    </row>
    <row r="201" spans="2:19" s="342" customFormat="1" ht="45.75" customHeight="1" x14ac:dyDescent="0.25">
      <c r="B201" s="790"/>
      <c r="C201" s="758" t="s">
        <v>1030</v>
      </c>
      <c r="D201" s="759" t="s">
        <v>1030</v>
      </c>
      <c r="E201" s="760" t="s">
        <v>1030</v>
      </c>
      <c r="F201" s="127">
        <v>54007</v>
      </c>
      <c r="G201" s="127">
        <v>55899</v>
      </c>
      <c r="H201" s="357">
        <v>465</v>
      </c>
      <c r="I201" s="357">
        <v>486</v>
      </c>
      <c r="J201" s="99">
        <v>30333</v>
      </c>
      <c r="K201" s="99">
        <v>37949</v>
      </c>
      <c r="L201" s="99">
        <v>446</v>
      </c>
      <c r="M201" s="99">
        <v>727</v>
      </c>
      <c r="N201" s="356">
        <v>0</v>
      </c>
      <c r="O201" s="356">
        <v>0</v>
      </c>
      <c r="P201" s="356">
        <v>188</v>
      </c>
      <c r="Q201" s="356">
        <v>361</v>
      </c>
      <c r="R201" s="357">
        <v>43.7</v>
      </c>
      <c r="S201" s="357">
        <v>44.2</v>
      </c>
    </row>
    <row r="202" spans="2:19" s="342" customFormat="1" ht="45.75" customHeight="1" x14ac:dyDescent="0.25">
      <c r="B202" s="790"/>
      <c r="C202" s="758" t="s">
        <v>1034</v>
      </c>
      <c r="D202" s="759" t="s">
        <v>1034</v>
      </c>
      <c r="E202" s="760" t="s">
        <v>1034</v>
      </c>
      <c r="F202" s="127">
        <v>54007</v>
      </c>
      <c r="G202" s="127">
        <v>55899</v>
      </c>
      <c r="H202" s="117">
        <v>1021</v>
      </c>
      <c r="I202" s="117">
        <v>1016</v>
      </c>
      <c r="J202" s="99">
        <v>30333</v>
      </c>
      <c r="K202" s="99">
        <v>37949</v>
      </c>
      <c r="L202" s="99">
        <v>1036</v>
      </c>
      <c r="M202" s="99">
        <v>1306</v>
      </c>
      <c r="N202" s="99">
        <v>0</v>
      </c>
      <c r="O202" s="99">
        <v>0</v>
      </c>
      <c r="P202" s="99">
        <v>880</v>
      </c>
      <c r="Q202" s="99">
        <v>937</v>
      </c>
      <c r="R202" s="150">
        <v>107.7</v>
      </c>
      <c r="S202" s="150">
        <v>105.6</v>
      </c>
    </row>
    <row r="203" spans="2:19" s="342" customFormat="1" ht="45.75" customHeight="1" x14ac:dyDescent="0.25">
      <c r="B203" s="790"/>
      <c r="C203" s="758" t="s">
        <v>1035</v>
      </c>
      <c r="D203" s="759" t="s">
        <v>1035</v>
      </c>
      <c r="E203" s="760" t="s">
        <v>1035</v>
      </c>
      <c r="F203" s="127">
        <v>54007</v>
      </c>
      <c r="G203" s="127">
        <v>55899</v>
      </c>
      <c r="H203" s="156">
        <v>656</v>
      </c>
      <c r="I203" s="156">
        <v>668</v>
      </c>
      <c r="J203" s="99">
        <v>30333</v>
      </c>
      <c r="K203" s="99">
        <v>37949</v>
      </c>
      <c r="L203" s="99">
        <v>404</v>
      </c>
      <c r="M203" s="99">
        <v>496</v>
      </c>
      <c r="N203" s="99">
        <v>0</v>
      </c>
      <c r="O203" s="99">
        <v>0</v>
      </c>
      <c r="P203" s="99">
        <v>1485</v>
      </c>
      <c r="Q203" s="99">
        <v>1522</v>
      </c>
      <c r="R203" s="150">
        <v>69</v>
      </c>
      <c r="S203" s="150">
        <v>69.3</v>
      </c>
    </row>
    <row r="204" spans="2:19" s="342" customFormat="1" ht="45.75" customHeight="1" x14ac:dyDescent="0.25">
      <c r="B204" s="790"/>
      <c r="C204" s="758" t="s">
        <v>1044</v>
      </c>
      <c r="D204" s="759" t="s">
        <v>1044</v>
      </c>
      <c r="E204" s="760" t="s">
        <v>1044</v>
      </c>
      <c r="F204" s="127">
        <v>54007</v>
      </c>
      <c r="G204" s="127">
        <v>55899</v>
      </c>
      <c r="H204" s="156"/>
      <c r="I204" s="156"/>
      <c r="J204" s="99">
        <v>30333</v>
      </c>
      <c r="K204" s="99">
        <v>37949</v>
      </c>
      <c r="L204" s="99"/>
      <c r="M204" s="99"/>
      <c r="N204" s="99">
        <v>0</v>
      </c>
      <c r="O204" s="99">
        <v>0</v>
      </c>
      <c r="P204" s="99"/>
      <c r="Q204" s="99"/>
      <c r="R204" s="150"/>
      <c r="S204" s="150"/>
    </row>
    <row r="205" spans="2:19" s="342" customFormat="1" ht="45.75" customHeight="1" x14ac:dyDescent="0.25">
      <c r="B205" s="790"/>
      <c r="C205" s="758" t="s">
        <v>1036</v>
      </c>
      <c r="D205" s="759" t="s">
        <v>1036</v>
      </c>
      <c r="E205" s="760" t="s">
        <v>1036</v>
      </c>
      <c r="F205" s="127">
        <v>54007</v>
      </c>
      <c r="G205" s="127">
        <v>55899</v>
      </c>
      <c r="H205" s="156">
        <v>492</v>
      </c>
      <c r="I205" s="156">
        <v>521</v>
      </c>
      <c r="J205" s="99">
        <v>30333</v>
      </c>
      <c r="K205" s="99">
        <v>37949</v>
      </c>
      <c r="L205" s="99">
        <v>84</v>
      </c>
      <c r="M205" s="99">
        <v>456</v>
      </c>
      <c r="N205" s="99">
        <v>0</v>
      </c>
      <c r="O205" s="99">
        <v>0</v>
      </c>
      <c r="P205" s="99">
        <v>48</v>
      </c>
      <c r="Q205" s="99">
        <v>56</v>
      </c>
      <c r="R205" s="150">
        <v>46.3</v>
      </c>
      <c r="S205" s="150">
        <v>46.3</v>
      </c>
    </row>
    <row r="206" spans="2:19" s="342" customFormat="1" ht="45.75" customHeight="1" x14ac:dyDescent="0.25">
      <c r="B206" s="790"/>
      <c r="C206" s="758" t="s">
        <v>1037</v>
      </c>
      <c r="D206" s="759" t="s">
        <v>1037</v>
      </c>
      <c r="E206" s="760" t="s">
        <v>1037</v>
      </c>
      <c r="F206" s="127">
        <v>54007</v>
      </c>
      <c r="G206" s="127">
        <v>55899</v>
      </c>
      <c r="H206" s="357">
        <v>938</v>
      </c>
      <c r="I206" s="357">
        <v>925</v>
      </c>
      <c r="J206" s="99">
        <v>30333</v>
      </c>
      <c r="K206" s="99">
        <v>37949</v>
      </c>
      <c r="L206" s="99">
        <v>362</v>
      </c>
      <c r="M206" s="99">
        <v>1678</v>
      </c>
      <c r="N206" s="356">
        <v>0</v>
      </c>
      <c r="O206" s="356">
        <v>0</v>
      </c>
      <c r="P206" s="356">
        <v>190</v>
      </c>
      <c r="Q206" s="356">
        <v>190</v>
      </c>
      <c r="R206" s="357">
        <v>87.7</v>
      </c>
      <c r="S206" s="357">
        <v>82.9</v>
      </c>
    </row>
    <row r="207" spans="2:19" s="342" customFormat="1" ht="45.75" customHeight="1" x14ac:dyDescent="0.25">
      <c r="B207" s="790"/>
      <c r="C207" s="758" t="s">
        <v>1043</v>
      </c>
      <c r="D207" s="759"/>
      <c r="E207" s="760"/>
      <c r="F207" s="127">
        <v>54007</v>
      </c>
      <c r="G207" s="127">
        <v>55899</v>
      </c>
      <c r="H207" s="357"/>
      <c r="I207" s="357"/>
      <c r="J207" s="99">
        <v>30333</v>
      </c>
      <c r="K207" s="99">
        <v>37949</v>
      </c>
      <c r="L207" s="99"/>
      <c r="M207" s="99"/>
      <c r="N207" s="356">
        <v>0</v>
      </c>
      <c r="O207" s="356">
        <v>0</v>
      </c>
      <c r="P207" s="356">
        <v>190</v>
      </c>
      <c r="Q207" s="356">
        <v>190</v>
      </c>
      <c r="R207" s="357">
        <v>87.7</v>
      </c>
      <c r="S207" s="357">
        <v>82.9</v>
      </c>
    </row>
    <row r="208" spans="2:19" s="342" customFormat="1" ht="45.75" customHeight="1" x14ac:dyDescent="0.25">
      <c r="B208" s="790"/>
      <c r="C208" s="758" t="s">
        <v>1038</v>
      </c>
      <c r="D208" s="759" t="s">
        <v>1038</v>
      </c>
      <c r="E208" s="760" t="s">
        <v>1038</v>
      </c>
      <c r="F208" s="127">
        <v>54007</v>
      </c>
      <c r="G208" s="127">
        <v>55899</v>
      </c>
      <c r="H208" s="357">
        <v>837</v>
      </c>
      <c r="I208" s="357">
        <v>853</v>
      </c>
      <c r="J208" s="99">
        <v>30333</v>
      </c>
      <c r="K208" s="99">
        <v>37949</v>
      </c>
      <c r="L208" s="99">
        <v>342</v>
      </c>
      <c r="M208" s="99">
        <v>253</v>
      </c>
      <c r="N208" s="356">
        <v>0</v>
      </c>
      <c r="O208" s="356">
        <v>0</v>
      </c>
      <c r="P208" s="356">
        <v>192</v>
      </c>
      <c r="Q208" s="356">
        <v>192</v>
      </c>
      <c r="R208" s="357">
        <v>72</v>
      </c>
      <c r="S208" s="357">
        <v>71.2</v>
      </c>
    </row>
    <row r="209" spans="2:19" s="342" customFormat="1" ht="45.75" customHeight="1" x14ac:dyDescent="0.25">
      <c r="B209" s="790"/>
      <c r="C209" s="758" t="s">
        <v>1039</v>
      </c>
      <c r="D209" s="759" t="s">
        <v>1039</v>
      </c>
      <c r="E209" s="760" t="s">
        <v>1039</v>
      </c>
      <c r="F209" s="127">
        <v>54007</v>
      </c>
      <c r="G209" s="127">
        <v>55899</v>
      </c>
      <c r="H209" s="127">
        <v>1159</v>
      </c>
      <c r="I209" s="127">
        <v>1192</v>
      </c>
      <c r="J209" s="99">
        <v>30333</v>
      </c>
      <c r="K209" s="99">
        <v>37949</v>
      </c>
      <c r="L209" s="99">
        <v>144</v>
      </c>
      <c r="M209" s="99">
        <v>540</v>
      </c>
      <c r="N209" s="356">
        <v>0</v>
      </c>
      <c r="O209" s="356">
        <v>0</v>
      </c>
      <c r="P209" s="356">
        <v>1233</v>
      </c>
      <c r="Q209" s="356">
        <v>1232</v>
      </c>
      <c r="R209" s="357">
        <v>81.099999999999994</v>
      </c>
      <c r="S209" s="357">
        <v>88.1</v>
      </c>
    </row>
    <row r="210" spans="2:19" s="342" customFormat="1" ht="45.75" customHeight="1" x14ac:dyDescent="0.25">
      <c r="B210" s="790"/>
      <c r="C210" s="758" t="s">
        <v>1040</v>
      </c>
      <c r="D210" s="759" t="s">
        <v>1040</v>
      </c>
      <c r="E210" s="760" t="s">
        <v>1040</v>
      </c>
      <c r="F210" s="127">
        <v>54007</v>
      </c>
      <c r="G210" s="127">
        <v>55899</v>
      </c>
      <c r="H210" s="357">
        <v>755</v>
      </c>
      <c r="I210" s="357">
        <v>803</v>
      </c>
      <c r="J210" s="99">
        <v>30333</v>
      </c>
      <c r="K210" s="99">
        <v>37949</v>
      </c>
      <c r="L210" s="99">
        <v>247</v>
      </c>
      <c r="M210" s="99">
        <v>369</v>
      </c>
      <c r="N210" s="356">
        <v>0</v>
      </c>
      <c r="O210" s="356">
        <v>0</v>
      </c>
      <c r="P210" s="356">
        <v>807</v>
      </c>
      <c r="Q210" s="356">
        <v>712</v>
      </c>
      <c r="R210" s="357">
        <v>64</v>
      </c>
      <c r="S210" s="357">
        <v>59.6</v>
      </c>
    </row>
    <row r="211" spans="2:19" s="342" customFormat="1" ht="45.75" customHeight="1" x14ac:dyDescent="0.25">
      <c r="B211" s="790"/>
      <c r="C211" s="758" t="s">
        <v>1041</v>
      </c>
      <c r="D211" s="759" t="s">
        <v>1041</v>
      </c>
      <c r="E211" s="760" t="s">
        <v>1041</v>
      </c>
      <c r="F211" s="127">
        <v>54007</v>
      </c>
      <c r="G211" s="127">
        <v>55899</v>
      </c>
      <c r="H211" s="357">
        <v>602</v>
      </c>
      <c r="I211" s="357">
        <v>610</v>
      </c>
      <c r="J211" s="99">
        <v>30333</v>
      </c>
      <c r="K211" s="99">
        <v>37949</v>
      </c>
      <c r="L211" s="99">
        <v>157</v>
      </c>
      <c r="M211" s="99">
        <v>174</v>
      </c>
      <c r="N211" s="356">
        <v>0</v>
      </c>
      <c r="O211" s="356">
        <v>0</v>
      </c>
      <c r="P211" s="356">
        <v>787</v>
      </c>
      <c r="Q211" s="356">
        <v>742</v>
      </c>
      <c r="R211" s="357">
        <v>55.5</v>
      </c>
      <c r="S211" s="357">
        <v>55.8</v>
      </c>
    </row>
    <row r="212" spans="2:19" s="342" customFormat="1" ht="45.75" customHeight="1" x14ac:dyDescent="0.25">
      <c r="B212" s="790"/>
      <c r="C212" s="758" t="s">
        <v>1045</v>
      </c>
      <c r="D212" s="759" t="s">
        <v>1045</v>
      </c>
      <c r="E212" s="760" t="s">
        <v>1045</v>
      </c>
      <c r="F212" s="127">
        <v>54007</v>
      </c>
      <c r="G212" s="127">
        <v>55899</v>
      </c>
      <c r="H212" s="127">
        <v>629</v>
      </c>
      <c r="I212" s="127">
        <v>642</v>
      </c>
      <c r="J212" s="99">
        <v>30333</v>
      </c>
      <c r="K212" s="99">
        <v>37949</v>
      </c>
      <c r="L212" s="99">
        <v>883</v>
      </c>
      <c r="M212" s="99">
        <v>971</v>
      </c>
      <c r="N212" s="356">
        <v>0</v>
      </c>
      <c r="O212" s="356">
        <v>0</v>
      </c>
      <c r="P212" s="356">
        <v>1543</v>
      </c>
      <c r="Q212" s="356">
        <v>1593</v>
      </c>
      <c r="R212" s="357">
        <v>57.4</v>
      </c>
      <c r="S212" s="357">
        <v>57.4</v>
      </c>
    </row>
    <row r="213" spans="2:19" s="342" customFormat="1" ht="45.75" customHeight="1" x14ac:dyDescent="0.25">
      <c r="B213" s="790"/>
      <c r="C213" s="758" t="s">
        <v>1046</v>
      </c>
      <c r="D213" s="759" t="s">
        <v>1046</v>
      </c>
      <c r="E213" s="760" t="s">
        <v>1046</v>
      </c>
      <c r="F213" s="127">
        <v>54007</v>
      </c>
      <c r="G213" s="127">
        <v>55899</v>
      </c>
      <c r="H213" s="127">
        <v>514</v>
      </c>
      <c r="I213" s="127">
        <v>576</v>
      </c>
      <c r="J213" s="99">
        <v>30333</v>
      </c>
      <c r="K213" s="99">
        <v>37949</v>
      </c>
      <c r="L213" s="99">
        <v>179</v>
      </c>
      <c r="M213" s="99">
        <v>244</v>
      </c>
      <c r="N213" s="356">
        <v>0</v>
      </c>
      <c r="O213" s="356">
        <v>0</v>
      </c>
      <c r="P213" s="356">
        <v>471</v>
      </c>
      <c r="Q213" s="356">
        <v>480</v>
      </c>
      <c r="R213" s="357">
        <v>43.1</v>
      </c>
      <c r="S213" s="357">
        <v>46.8</v>
      </c>
    </row>
    <row r="214" spans="2:19" s="342" customFormat="1" ht="45.75" customHeight="1" x14ac:dyDescent="0.25">
      <c r="B214" s="790"/>
      <c r="C214" s="758" t="s">
        <v>1047</v>
      </c>
      <c r="D214" s="759" t="s">
        <v>1047</v>
      </c>
      <c r="E214" s="760" t="s">
        <v>1047</v>
      </c>
      <c r="F214" s="127">
        <v>54007</v>
      </c>
      <c r="G214" s="127">
        <v>55899</v>
      </c>
      <c r="H214" s="127">
        <v>1091</v>
      </c>
      <c r="I214" s="127">
        <v>1148</v>
      </c>
      <c r="J214" s="99">
        <v>30333</v>
      </c>
      <c r="K214" s="99">
        <v>37949</v>
      </c>
      <c r="L214" s="99">
        <v>1701</v>
      </c>
      <c r="M214" s="99">
        <v>1551</v>
      </c>
      <c r="N214" s="356">
        <v>0</v>
      </c>
      <c r="O214" s="356">
        <v>0</v>
      </c>
      <c r="P214" s="356">
        <v>2062</v>
      </c>
      <c r="Q214" s="356">
        <v>2068</v>
      </c>
      <c r="R214" s="357">
        <v>98</v>
      </c>
      <c r="S214" s="357">
        <v>96</v>
      </c>
    </row>
    <row r="215" spans="2:19" s="342" customFormat="1" ht="45.75" customHeight="1" x14ac:dyDescent="0.25">
      <c r="B215" s="790"/>
      <c r="C215" s="758" t="s">
        <v>1048</v>
      </c>
      <c r="D215" s="759" t="s">
        <v>1048</v>
      </c>
      <c r="E215" s="760" t="s">
        <v>1048</v>
      </c>
      <c r="F215" s="127">
        <v>54007</v>
      </c>
      <c r="G215" s="127">
        <v>55899</v>
      </c>
      <c r="H215" s="127">
        <v>723</v>
      </c>
      <c r="I215" s="127">
        <v>774</v>
      </c>
      <c r="J215" s="99">
        <v>30333</v>
      </c>
      <c r="K215" s="99">
        <v>37949</v>
      </c>
      <c r="L215" s="99">
        <v>523</v>
      </c>
      <c r="M215" s="99">
        <v>766</v>
      </c>
      <c r="N215" s="356">
        <v>0</v>
      </c>
      <c r="O215" s="356">
        <v>0</v>
      </c>
      <c r="P215" s="356">
        <v>544</v>
      </c>
      <c r="Q215" s="356">
        <v>680</v>
      </c>
      <c r="R215" s="357">
        <v>56.3</v>
      </c>
      <c r="S215" s="357">
        <v>55</v>
      </c>
    </row>
    <row r="216" spans="2:19" s="342" customFormat="1" ht="45.75" customHeight="1" x14ac:dyDescent="0.25">
      <c r="B216" s="790"/>
      <c r="C216" s="758" t="s">
        <v>1049</v>
      </c>
      <c r="D216" s="759" t="s">
        <v>1049</v>
      </c>
      <c r="E216" s="760" t="s">
        <v>1049</v>
      </c>
      <c r="F216" s="127">
        <v>54007</v>
      </c>
      <c r="G216" s="127">
        <v>55899</v>
      </c>
      <c r="H216" s="127">
        <v>760</v>
      </c>
      <c r="I216" s="127">
        <v>784</v>
      </c>
      <c r="J216" s="99">
        <v>30333</v>
      </c>
      <c r="K216" s="99">
        <v>37949</v>
      </c>
      <c r="L216" s="99">
        <v>377</v>
      </c>
      <c r="M216" s="99">
        <v>403</v>
      </c>
      <c r="N216" s="356">
        <v>0</v>
      </c>
      <c r="O216" s="356">
        <v>0</v>
      </c>
      <c r="P216" s="356"/>
      <c r="Q216" s="356">
        <v>21</v>
      </c>
      <c r="R216" s="357">
        <v>70.2</v>
      </c>
      <c r="S216" s="357">
        <v>70.5</v>
      </c>
    </row>
    <row r="217" spans="2:19" s="342" customFormat="1" ht="45.75" customHeight="1" x14ac:dyDescent="0.25">
      <c r="B217" s="790"/>
      <c r="C217" s="758" t="s">
        <v>1050</v>
      </c>
      <c r="D217" s="759" t="s">
        <v>1050</v>
      </c>
      <c r="E217" s="760" t="s">
        <v>1050</v>
      </c>
      <c r="F217" s="127">
        <v>54007</v>
      </c>
      <c r="G217" s="127">
        <v>55899</v>
      </c>
      <c r="H217" s="127">
        <v>421</v>
      </c>
      <c r="I217" s="127">
        <v>410</v>
      </c>
      <c r="J217" s="99">
        <v>30333</v>
      </c>
      <c r="K217" s="99">
        <v>37949</v>
      </c>
      <c r="L217" s="99">
        <v>409</v>
      </c>
      <c r="M217" s="99">
        <v>336</v>
      </c>
      <c r="N217" s="356">
        <v>0</v>
      </c>
      <c r="O217" s="356">
        <v>0</v>
      </c>
      <c r="P217" s="356">
        <v>363</v>
      </c>
      <c r="Q217" s="356">
        <v>314</v>
      </c>
      <c r="R217" s="357">
        <v>45.1</v>
      </c>
      <c r="S217" s="357">
        <v>41.6</v>
      </c>
    </row>
    <row r="218" spans="2:19" s="342" customFormat="1" ht="45.75" customHeight="1" x14ac:dyDescent="0.25">
      <c r="B218" s="790"/>
      <c r="C218" s="758" t="s">
        <v>1051</v>
      </c>
      <c r="D218" s="759" t="s">
        <v>1051</v>
      </c>
      <c r="E218" s="760" t="s">
        <v>1051</v>
      </c>
      <c r="F218" s="127">
        <v>54007</v>
      </c>
      <c r="G218" s="127">
        <v>55899</v>
      </c>
      <c r="H218" s="127">
        <v>907</v>
      </c>
      <c r="I218" s="127">
        <v>944</v>
      </c>
      <c r="J218" s="99">
        <v>30333</v>
      </c>
      <c r="K218" s="99">
        <v>37949</v>
      </c>
      <c r="L218" s="99">
        <v>458</v>
      </c>
      <c r="M218" s="99">
        <v>707</v>
      </c>
      <c r="N218" s="356">
        <v>0</v>
      </c>
      <c r="O218" s="356">
        <v>0</v>
      </c>
      <c r="P218" s="356">
        <v>472</v>
      </c>
      <c r="Q218" s="356">
        <v>415</v>
      </c>
      <c r="R218" s="357">
        <v>80.900000000000006</v>
      </c>
      <c r="S218" s="357">
        <v>80</v>
      </c>
    </row>
    <row r="219" spans="2:19" s="342" customFormat="1" ht="45.75" customHeight="1" x14ac:dyDescent="0.25">
      <c r="B219" s="790"/>
      <c r="C219" s="758" t="s">
        <v>1052</v>
      </c>
      <c r="D219" s="759" t="s">
        <v>1052</v>
      </c>
      <c r="E219" s="760" t="s">
        <v>1052</v>
      </c>
      <c r="F219" s="127">
        <v>54007</v>
      </c>
      <c r="G219" s="127">
        <v>55899</v>
      </c>
      <c r="H219" s="127">
        <v>1087</v>
      </c>
      <c r="I219" s="127">
        <v>1132</v>
      </c>
      <c r="J219" s="99">
        <v>30333</v>
      </c>
      <c r="K219" s="99">
        <v>37949</v>
      </c>
      <c r="L219" s="99">
        <v>812</v>
      </c>
      <c r="M219" s="99">
        <v>759</v>
      </c>
      <c r="N219" s="356">
        <v>0</v>
      </c>
      <c r="O219" s="356">
        <v>0</v>
      </c>
      <c r="P219" s="356">
        <v>528</v>
      </c>
      <c r="Q219" s="356">
        <v>516</v>
      </c>
      <c r="R219" s="357">
        <v>96.6</v>
      </c>
      <c r="S219" s="357">
        <v>96.6</v>
      </c>
    </row>
    <row r="220" spans="2:19" s="342" customFormat="1" ht="62.25" customHeight="1" x14ac:dyDescent="0.25">
      <c r="B220" s="790"/>
      <c r="C220" s="758" t="s">
        <v>1068</v>
      </c>
      <c r="D220" s="759"/>
      <c r="E220" s="760"/>
      <c r="F220" s="127">
        <v>54007</v>
      </c>
      <c r="G220" s="127">
        <v>55899</v>
      </c>
      <c r="H220" s="127"/>
      <c r="I220" s="127"/>
      <c r="J220" s="99">
        <v>30333</v>
      </c>
      <c r="K220" s="99">
        <v>37949</v>
      </c>
      <c r="L220" s="99"/>
      <c r="M220" s="99"/>
      <c r="N220" s="356">
        <v>0</v>
      </c>
      <c r="O220" s="356">
        <v>0</v>
      </c>
      <c r="P220" s="356"/>
      <c r="Q220" s="356"/>
      <c r="R220" s="357"/>
      <c r="S220" s="357"/>
    </row>
    <row r="221" spans="2:19" s="342" customFormat="1" ht="45.75" customHeight="1" x14ac:dyDescent="0.25">
      <c r="B221" s="790"/>
      <c r="C221" s="758" t="s">
        <v>1053</v>
      </c>
      <c r="D221" s="759" t="s">
        <v>1053</v>
      </c>
      <c r="E221" s="760" t="s">
        <v>1053</v>
      </c>
      <c r="F221" s="127">
        <v>54007</v>
      </c>
      <c r="G221" s="127">
        <v>55899</v>
      </c>
      <c r="H221" s="127">
        <v>761</v>
      </c>
      <c r="I221" s="127">
        <v>781</v>
      </c>
      <c r="J221" s="99">
        <v>30333</v>
      </c>
      <c r="K221" s="99">
        <v>37949</v>
      </c>
      <c r="L221" s="99">
        <v>215</v>
      </c>
      <c r="M221" s="99">
        <v>168</v>
      </c>
      <c r="N221" s="356">
        <v>0</v>
      </c>
      <c r="O221" s="356">
        <v>0</v>
      </c>
      <c r="P221" s="356">
        <v>833</v>
      </c>
      <c r="Q221" s="356">
        <v>847</v>
      </c>
      <c r="R221" s="357">
        <v>64.099999999999994</v>
      </c>
      <c r="S221" s="357">
        <v>66.8</v>
      </c>
    </row>
    <row r="222" spans="2:19" s="342" customFormat="1" ht="45.75" customHeight="1" x14ac:dyDescent="0.25">
      <c r="B222" s="790"/>
      <c r="C222" s="758" t="s">
        <v>1054</v>
      </c>
      <c r="D222" s="759" t="s">
        <v>1054</v>
      </c>
      <c r="E222" s="760" t="s">
        <v>1054</v>
      </c>
      <c r="F222" s="127">
        <v>54007</v>
      </c>
      <c r="G222" s="127">
        <v>55899</v>
      </c>
      <c r="H222" s="127">
        <v>1243</v>
      </c>
      <c r="I222" s="127">
        <v>1315</v>
      </c>
      <c r="J222" s="99">
        <v>30333</v>
      </c>
      <c r="K222" s="99">
        <v>37949</v>
      </c>
      <c r="L222" s="99">
        <v>563</v>
      </c>
      <c r="M222" s="99">
        <v>661</v>
      </c>
      <c r="N222" s="356">
        <v>0</v>
      </c>
      <c r="O222" s="356">
        <v>0</v>
      </c>
      <c r="P222" s="356">
        <v>1</v>
      </c>
      <c r="Q222" s="356">
        <v>38</v>
      </c>
      <c r="R222" s="357">
        <v>99.2</v>
      </c>
      <c r="S222" s="357">
        <v>100.3</v>
      </c>
    </row>
    <row r="223" spans="2:19" s="342" customFormat="1" ht="45.75" customHeight="1" x14ac:dyDescent="0.25">
      <c r="B223" s="790"/>
      <c r="C223" s="758" t="s">
        <v>1055</v>
      </c>
      <c r="D223" s="759" t="s">
        <v>1055</v>
      </c>
      <c r="E223" s="760" t="s">
        <v>1055</v>
      </c>
      <c r="F223" s="127">
        <v>54007</v>
      </c>
      <c r="G223" s="127">
        <v>55899</v>
      </c>
      <c r="H223" s="127">
        <v>1304</v>
      </c>
      <c r="I223" s="127">
        <v>1321</v>
      </c>
      <c r="J223" s="99">
        <v>30333</v>
      </c>
      <c r="K223" s="99">
        <v>37949</v>
      </c>
      <c r="L223" s="99">
        <v>1689</v>
      </c>
      <c r="M223" s="99">
        <v>1757</v>
      </c>
      <c r="N223" s="356">
        <v>0</v>
      </c>
      <c r="O223" s="356">
        <v>0</v>
      </c>
      <c r="P223" s="356">
        <v>2503</v>
      </c>
      <c r="Q223" s="356">
        <v>2552</v>
      </c>
      <c r="R223" s="357">
        <v>90.5</v>
      </c>
      <c r="S223" s="357">
        <v>93.7</v>
      </c>
    </row>
    <row r="224" spans="2:19" s="342" customFormat="1" ht="45.75" customHeight="1" x14ac:dyDescent="0.25">
      <c r="B224" s="790"/>
      <c r="C224" s="758" t="str">
        <f>Реестр!D249</f>
        <v>МБОУ «Средняя общеобразовательная школа  №73»</v>
      </c>
      <c r="D224" s="759"/>
      <c r="E224" s="760"/>
      <c r="F224" s="127">
        <v>54007</v>
      </c>
      <c r="G224" s="127">
        <v>55899</v>
      </c>
      <c r="H224" s="127"/>
      <c r="I224" s="127"/>
      <c r="J224" s="99">
        <v>30333</v>
      </c>
      <c r="K224" s="99">
        <v>37949</v>
      </c>
      <c r="L224" s="99"/>
      <c r="M224" s="99"/>
      <c r="N224" s="356">
        <v>0</v>
      </c>
      <c r="O224" s="356">
        <v>0</v>
      </c>
      <c r="P224" s="356"/>
      <c r="Q224" s="356"/>
      <c r="R224" s="357"/>
      <c r="S224" s="357"/>
    </row>
    <row r="225" spans="2:19" s="342" customFormat="1" ht="45.75" customHeight="1" x14ac:dyDescent="0.25">
      <c r="B225" s="790"/>
      <c r="C225" s="758" t="e">
        <f>Реестр!#REF!</f>
        <v>#REF!</v>
      </c>
      <c r="D225" s="759"/>
      <c r="E225" s="760"/>
      <c r="F225" s="127">
        <v>54007</v>
      </c>
      <c r="G225" s="127">
        <v>55899</v>
      </c>
      <c r="H225" s="127"/>
      <c r="I225" s="127"/>
      <c r="J225" s="99">
        <v>30333</v>
      </c>
      <c r="K225" s="99">
        <v>37949</v>
      </c>
      <c r="L225" s="99"/>
      <c r="M225" s="99"/>
      <c r="N225" s="356">
        <v>0</v>
      </c>
      <c r="O225" s="356">
        <v>0</v>
      </c>
      <c r="P225" s="356"/>
      <c r="Q225" s="356"/>
      <c r="R225" s="357"/>
      <c r="S225" s="357"/>
    </row>
    <row r="226" spans="2:19" s="342" customFormat="1" ht="45.75" customHeight="1" x14ac:dyDescent="0.25">
      <c r="B226" s="790"/>
      <c r="C226" s="758" t="e">
        <f>Реестр!#REF!</f>
        <v>#REF!</v>
      </c>
      <c r="D226" s="759"/>
      <c r="E226" s="760"/>
      <c r="F226" s="127">
        <v>54007</v>
      </c>
      <c r="G226" s="127">
        <v>55899</v>
      </c>
      <c r="H226" s="127"/>
      <c r="I226" s="127"/>
      <c r="J226" s="99">
        <v>30333</v>
      </c>
      <c r="K226" s="99">
        <v>37949</v>
      </c>
      <c r="L226" s="99"/>
      <c r="M226" s="99"/>
      <c r="N226" s="356">
        <v>0</v>
      </c>
      <c r="O226" s="356">
        <v>0</v>
      </c>
      <c r="P226" s="356"/>
      <c r="Q226" s="356"/>
      <c r="R226" s="357"/>
      <c r="S226" s="357"/>
    </row>
    <row r="227" spans="2:19" s="342" customFormat="1" ht="45.75" customHeight="1" x14ac:dyDescent="0.25">
      <c r="B227" s="790"/>
      <c r="C227" s="777"/>
      <c r="D227" s="778"/>
      <c r="E227" s="779"/>
      <c r="F227" s="127"/>
      <c r="G227" s="127"/>
      <c r="H227" s="355"/>
      <c r="I227" s="355"/>
      <c r="J227" s="355"/>
      <c r="K227" s="355"/>
      <c r="L227" s="355"/>
      <c r="M227" s="355"/>
      <c r="N227" s="355"/>
      <c r="O227" s="355"/>
      <c r="P227" s="355"/>
      <c r="Q227" s="355"/>
      <c r="R227" s="355"/>
      <c r="S227" s="355"/>
    </row>
    <row r="228" spans="2:19" s="342" customFormat="1" ht="45.75" customHeight="1" x14ac:dyDescent="0.25">
      <c r="B228" s="790"/>
      <c r="C228" s="777"/>
      <c r="D228" s="778"/>
      <c r="E228" s="779"/>
      <c r="F228" s="127"/>
      <c r="G228" s="127"/>
      <c r="H228" s="355"/>
      <c r="I228" s="355"/>
      <c r="J228" s="355"/>
      <c r="K228" s="355"/>
      <c r="L228" s="355"/>
      <c r="M228" s="355"/>
      <c r="N228" s="355"/>
      <c r="O228" s="355"/>
      <c r="P228" s="355"/>
      <c r="Q228" s="355"/>
      <c r="R228" s="355"/>
      <c r="S228" s="355"/>
    </row>
    <row r="229" spans="2:19" s="342" customFormat="1" ht="15.75" customHeight="1" x14ac:dyDescent="0.25">
      <c r="B229" s="791"/>
      <c r="C229" s="792"/>
      <c r="D229" s="793"/>
      <c r="E229" s="794"/>
      <c r="F229" s="339"/>
      <c r="G229" s="339"/>
      <c r="H229" s="339"/>
      <c r="I229" s="339"/>
      <c r="J229" s="339"/>
      <c r="K229" s="339"/>
      <c r="L229" s="339"/>
      <c r="M229" s="339"/>
      <c r="N229" s="339"/>
      <c r="O229" s="339"/>
      <c r="P229" s="339"/>
      <c r="Q229" s="339"/>
      <c r="R229" s="339"/>
      <c r="S229" s="339"/>
    </row>
    <row r="230" spans="2:19" s="342" customFormat="1" ht="15.75" x14ac:dyDescent="0.25">
      <c r="B230" s="338"/>
      <c r="C230" s="792"/>
      <c r="D230" s="793"/>
      <c r="E230" s="794"/>
      <c r="F230" s="339"/>
      <c r="G230" s="339"/>
      <c r="H230" s="339"/>
      <c r="I230" s="339"/>
      <c r="J230" s="339"/>
      <c r="K230" s="339"/>
      <c r="L230" s="339"/>
      <c r="M230" s="339"/>
      <c r="N230" s="339"/>
      <c r="O230" s="339"/>
      <c r="P230" s="339"/>
      <c r="Q230" s="339"/>
      <c r="R230" s="339"/>
      <c r="S230" s="339"/>
    </row>
    <row r="231" spans="2:19" s="67" customFormat="1" x14ac:dyDescent="0.25">
      <c r="B231" s="58"/>
      <c r="C231" s="792"/>
      <c r="D231" s="793"/>
      <c r="E231" s="794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</row>
    <row r="232" spans="2:19" ht="15.75" customHeight="1" x14ac:dyDescent="0.25">
      <c r="B232" s="26"/>
      <c r="C232" s="876" t="s">
        <v>49</v>
      </c>
      <c r="D232" s="877"/>
      <c r="E232" s="878"/>
      <c r="F232" s="43">
        <v>106</v>
      </c>
      <c r="G232" s="43">
        <v>106</v>
      </c>
      <c r="H232" s="43">
        <v>106</v>
      </c>
      <c r="I232" s="43">
        <v>106</v>
      </c>
      <c r="J232" s="43">
        <v>1663</v>
      </c>
      <c r="K232" s="43">
        <v>1773</v>
      </c>
      <c r="L232" s="43">
        <v>1663</v>
      </c>
      <c r="M232" s="43">
        <v>1773</v>
      </c>
      <c r="N232" s="43">
        <v>700</v>
      </c>
      <c r="O232" s="43">
        <v>129</v>
      </c>
      <c r="P232" s="10" t="s">
        <v>40</v>
      </c>
      <c r="Q232" s="10" t="s">
        <v>40</v>
      </c>
      <c r="R232" s="44">
        <v>4</v>
      </c>
      <c r="S232" s="44">
        <v>4</v>
      </c>
    </row>
    <row r="233" spans="2:19" ht="18" customHeight="1" x14ac:dyDescent="0.25">
      <c r="B233" s="26"/>
      <c r="C233" s="876" t="s">
        <v>51</v>
      </c>
      <c r="D233" s="877"/>
      <c r="E233" s="878"/>
      <c r="F233" s="10" t="s">
        <v>40</v>
      </c>
      <c r="G233" s="10" t="s">
        <v>40</v>
      </c>
      <c r="H233" s="10" t="s">
        <v>40</v>
      </c>
      <c r="I233" s="10" t="s">
        <v>40</v>
      </c>
      <c r="J233" s="10" t="s">
        <v>40</v>
      </c>
      <c r="K233" s="10" t="s">
        <v>40</v>
      </c>
      <c r="L233" s="43"/>
      <c r="M233" s="43"/>
      <c r="N233" s="43"/>
      <c r="O233" s="43"/>
      <c r="P233" s="43"/>
      <c r="Q233" s="43"/>
      <c r="R233" s="44">
        <v>85</v>
      </c>
      <c r="S233" s="44">
        <v>85</v>
      </c>
    </row>
    <row r="234" spans="2:19" ht="18" customHeight="1" x14ac:dyDescent="0.25">
      <c r="B234" s="26"/>
      <c r="C234" s="876" t="s">
        <v>52</v>
      </c>
      <c r="D234" s="877"/>
      <c r="E234" s="878"/>
      <c r="F234" s="43">
        <v>1658</v>
      </c>
      <c r="G234" s="43">
        <v>8626</v>
      </c>
      <c r="H234" s="43">
        <v>771</v>
      </c>
      <c r="I234" s="43">
        <v>3475</v>
      </c>
      <c r="J234" s="43">
        <v>1658</v>
      </c>
      <c r="K234" s="43">
        <v>8626</v>
      </c>
      <c r="L234" s="43">
        <v>1658</v>
      </c>
      <c r="M234" s="43">
        <v>8676</v>
      </c>
      <c r="N234" s="43">
        <v>594</v>
      </c>
      <c r="O234" s="43">
        <v>2345</v>
      </c>
      <c r="P234" s="10" t="s">
        <v>40</v>
      </c>
      <c r="Q234" s="10" t="s">
        <v>40</v>
      </c>
      <c r="R234" s="44">
        <v>13</v>
      </c>
      <c r="S234" s="44">
        <v>14</v>
      </c>
    </row>
    <row r="235" spans="2:19" ht="15" customHeight="1" x14ac:dyDescent="0.25">
      <c r="B235" s="26"/>
      <c r="C235" s="876" t="s">
        <v>53</v>
      </c>
      <c r="D235" s="877"/>
      <c r="E235" s="878"/>
      <c r="F235" s="10" t="s">
        <v>40</v>
      </c>
      <c r="G235" s="10" t="s">
        <v>40</v>
      </c>
      <c r="H235" s="10" t="s">
        <v>40</v>
      </c>
      <c r="I235" s="10" t="s">
        <v>40</v>
      </c>
      <c r="J235" s="10" t="s">
        <v>40</v>
      </c>
      <c r="K235" s="10" t="s">
        <v>40</v>
      </c>
      <c r="L235" s="43">
        <v>28677</v>
      </c>
      <c r="M235" s="43">
        <v>14783</v>
      </c>
      <c r="N235" s="43">
        <v>533</v>
      </c>
      <c r="O235" s="43">
        <v>102</v>
      </c>
      <c r="P235" s="43">
        <v>2331</v>
      </c>
      <c r="Q235" s="43">
        <v>2220</v>
      </c>
      <c r="R235" s="44">
        <v>39</v>
      </c>
      <c r="S235" s="44">
        <v>38</v>
      </c>
    </row>
    <row r="236" spans="2:19" ht="17.25" customHeight="1" x14ac:dyDescent="0.25">
      <c r="B236" s="26"/>
      <c r="C236" s="876" t="s">
        <v>54</v>
      </c>
      <c r="D236" s="877"/>
      <c r="E236" s="878"/>
      <c r="F236" s="10" t="s">
        <v>40</v>
      </c>
      <c r="G236" s="10" t="s">
        <v>40</v>
      </c>
      <c r="H236" s="10" t="s">
        <v>40</v>
      </c>
      <c r="I236" s="10" t="s">
        <v>40</v>
      </c>
      <c r="J236" s="10" t="s">
        <v>40</v>
      </c>
      <c r="K236" s="10" t="s">
        <v>40</v>
      </c>
      <c r="L236" s="43">
        <v>10893.5</v>
      </c>
      <c r="M236" s="43">
        <v>10597.8</v>
      </c>
      <c r="N236" s="43">
        <v>1564</v>
      </c>
      <c r="O236" s="43">
        <v>900</v>
      </c>
      <c r="P236" s="43"/>
      <c r="Q236" s="43"/>
      <c r="R236" s="44"/>
      <c r="S236" s="44"/>
    </row>
    <row r="237" spans="2:19" ht="18" customHeight="1" x14ac:dyDescent="0.25">
      <c r="B237" s="26"/>
      <c r="C237" s="896" t="s">
        <v>55</v>
      </c>
      <c r="D237" s="897"/>
      <c r="E237" s="898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4">
        <v>9</v>
      </c>
      <c r="S237" s="44">
        <v>10</v>
      </c>
    </row>
    <row r="238" spans="2:19" s="67" customFormat="1" ht="18" customHeight="1" x14ac:dyDescent="0.25">
      <c r="B238" s="296"/>
      <c r="C238" s="297"/>
      <c r="D238" s="298"/>
      <c r="E238" s="299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4"/>
      <c r="S238" s="44"/>
    </row>
    <row r="239" spans="2:19" ht="29.25" customHeight="1" x14ac:dyDescent="0.25">
      <c r="B239" s="789" t="s">
        <v>44</v>
      </c>
      <c r="C239" s="758" t="s">
        <v>609</v>
      </c>
      <c r="D239" s="759"/>
      <c r="E239" s="760"/>
      <c r="F239" s="99">
        <v>1569</v>
      </c>
      <c r="G239" s="99">
        <v>0</v>
      </c>
      <c r="H239" s="99">
        <v>0</v>
      </c>
      <c r="I239" s="99">
        <v>0</v>
      </c>
      <c r="J239" s="99">
        <v>67766.820000000007</v>
      </c>
      <c r="K239" s="99">
        <v>0</v>
      </c>
      <c r="L239" s="99">
        <v>0</v>
      </c>
      <c r="M239" s="99">
        <v>0</v>
      </c>
      <c r="N239" s="99">
        <v>0</v>
      </c>
      <c r="O239" s="99">
        <v>0</v>
      </c>
      <c r="P239" s="99">
        <v>0</v>
      </c>
      <c r="Q239" s="99">
        <v>0</v>
      </c>
      <c r="R239" s="117">
        <v>1</v>
      </c>
      <c r="S239" s="117">
        <v>1</v>
      </c>
    </row>
    <row r="240" spans="2:19" ht="44.25" customHeight="1" x14ac:dyDescent="0.25">
      <c r="B240" s="790"/>
      <c r="C240" s="758" t="s">
        <v>610</v>
      </c>
      <c r="D240" s="759"/>
      <c r="E240" s="760"/>
      <c r="F240" s="99">
        <v>504.6</v>
      </c>
      <c r="G240" s="99">
        <v>0</v>
      </c>
      <c r="H240" s="99">
        <v>0</v>
      </c>
      <c r="I240" s="99">
        <v>0</v>
      </c>
      <c r="J240" s="99">
        <v>51650</v>
      </c>
      <c r="K240" s="99">
        <v>0</v>
      </c>
      <c r="L240" s="99">
        <v>0</v>
      </c>
      <c r="M240" s="99">
        <v>0</v>
      </c>
      <c r="N240" s="99">
        <v>0</v>
      </c>
      <c r="O240" s="99">
        <v>0</v>
      </c>
      <c r="P240" s="99">
        <v>0</v>
      </c>
      <c r="Q240" s="99">
        <v>0</v>
      </c>
      <c r="R240" s="117">
        <v>1</v>
      </c>
      <c r="S240" s="117">
        <v>1</v>
      </c>
    </row>
    <row r="241" spans="2:19" ht="29.25" customHeight="1" x14ac:dyDescent="0.25">
      <c r="B241" s="790"/>
      <c r="C241" s="758" t="s">
        <v>45</v>
      </c>
      <c r="D241" s="759"/>
      <c r="E241" s="760"/>
      <c r="F241" s="99">
        <v>36663</v>
      </c>
      <c r="G241" s="99">
        <v>50158</v>
      </c>
      <c r="H241" s="99">
        <v>28963</v>
      </c>
      <c r="I241" s="99">
        <v>43282</v>
      </c>
      <c r="J241" s="99">
        <v>4284</v>
      </c>
      <c r="K241" s="99">
        <v>4387</v>
      </c>
      <c r="L241" s="99">
        <v>3384</v>
      </c>
      <c r="M241" s="99">
        <v>3554</v>
      </c>
      <c r="N241" s="99">
        <v>1242</v>
      </c>
      <c r="O241" s="99">
        <v>618</v>
      </c>
      <c r="P241" s="99">
        <v>1011</v>
      </c>
      <c r="Q241" s="99">
        <v>1385</v>
      </c>
      <c r="R241" s="117">
        <v>15.5</v>
      </c>
      <c r="S241" s="117">
        <v>15.5</v>
      </c>
    </row>
    <row r="242" spans="2:19" ht="28.5" customHeight="1" x14ac:dyDescent="0.25">
      <c r="B242" s="790"/>
      <c r="C242" s="758" t="s">
        <v>613</v>
      </c>
      <c r="D242" s="759"/>
      <c r="E242" s="760"/>
      <c r="F242" s="99">
        <v>131.81</v>
      </c>
      <c r="G242" s="99">
        <v>129.9</v>
      </c>
      <c r="H242" s="99">
        <v>17.510000000000002</v>
      </c>
      <c r="I242" s="99">
        <v>15.6</v>
      </c>
      <c r="J242" s="99">
        <v>34456.57</v>
      </c>
      <c r="K242" s="99">
        <v>34406.800000000003</v>
      </c>
      <c r="L242" s="99">
        <v>34286</v>
      </c>
      <c r="M242" s="99">
        <v>34406.800000000003</v>
      </c>
      <c r="N242" s="99">
        <v>-213</v>
      </c>
      <c r="O242" s="99">
        <v>-2696</v>
      </c>
      <c r="P242" s="99">
        <v>66088</v>
      </c>
      <c r="Q242" s="99">
        <v>5509</v>
      </c>
      <c r="R242" s="117">
        <v>40</v>
      </c>
      <c r="S242" s="117">
        <v>40</v>
      </c>
    </row>
    <row r="243" spans="2:19" ht="15" customHeight="1" x14ac:dyDescent="0.25">
      <c r="B243" s="790"/>
      <c r="C243" s="758" t="s">
        <v>46</v>
      </c>
      <c r="D243" s="759"/>
      <c r="E243" s="760"/>
      <c r="F243" s="99">
        <v>137100</v>
      </c>
      <c r="G243" s="99">
        <v>137100</v>
      </c>
      <c r="H243" s="99">
        <v>9597</v>
      </c>
      <c r="I243" s="99">
        <v>9640</v>
      </c>
      <c r="J243" s="99">
        <v>1814</v>
      </c>
      <c r="K243" s="99">
        <v>1892</v>
      </c>
      <c r="L243" s="99">
        <v>1317</v>
      </c>
      <c r="M243" s="99">
        <v>1892</v>
      </c>
      <c r="N243" s="99">
        <v>-2003</v>
      </c>
      <c r="O243" s="99">
        <v>-1876</v>
      </c>
      <c r="P243" s="99">
        <v>25282</v>
      </c>
      <c r="Q243" s="99">
        <v>24569</v>
      </c>
      <c r="R243" s="117">
        <v>8</v>
      </c>
      <c r="S243" s="117">
        <v>6</v>
      </c>
    </row>
    <row r="244" spans="2:19" ht="30" customHeight="1" x14ac:dyDescent="0.25">
      <c r="B244" s="790"/>
      <c r="C244" s="758" t="s">
        <v>614</v>
      </c>
      <c r="D244" s="759"/>
      <c r="E244" s="760"/>
      <c r="F244" s="99">
        <v>42768</v>
      </c>
      <c r="G244" s="99">
        <v>39509</v>
      </c>
      <c r="H244" s="99">
        <v>4193</v>
      </c>
      <c r="I244" s="99">
        <v>3773.9</v>
      </c>
      <c r="J244" s="99">
        <v>42768</v>
      </c>
      <c r="K244" s="99">
        <v>39509</v>
      </c>
      <c r="L244" s="99">
        <v>4193</v>
      </c>
      <c r="M244" s="99">
        <v>3773.9</v>
      </c>
      <c r="N244" s="99">
        <v>-1768</v>
      </c>
      <c r="O244" s="99">
        <v>-2672</v>
      </c>
      <c r="P244" s="99">
        <v>6540.1</v>
      </c>
      <c r="Q244" s="99">
        <v>6424.3</v>
      </c>
      <c r="R244" s="117">
        <v>16</v>
      </c>
      <c r="S244" s="117">
        <v>13</v>
      </c>
    </row>
    <row r="245" spans="2:19" ht="29.25" customHeight="1" x14ac:dyDescent="0.25">
      <c r="B245" s="790"/>
      <c r="C245" s="758" t="s">
        <v>47</v>
      </c>
      <c r="D245" s="759"/>
      <c r="E245" s="760"/>
      <c r="F245" s="99">
        <v>2313</v>
      </c>
      <c r="G245" s="99">
        <v>985</v>
      </c>
      <c r="H245" s="99">
        <v>1110</v>
      </c>
      <c r="I245" s="99">
        <v>985</v>
      </c>
      <c r="J245" s="99">
        <v>124129</v>
      </c>
      <c r="K245" s="99">
        <v>89887</v>
      </c>
      <c r="L245" s="99">
        <v>59582</v>
      </c>
      <c r="M245" s="99">
        <v>58178</v>
      </c>
      <c r="N245" s="99">
        <v>11</v>
      </c>
      <c r="O245" s="99">
        <v>-705</v>
      </c>
      <c r="P245" s="99">
        <v>4991</v>
      </c>
      <c r="Q245" s="99">
        <v>4317</v>
      </c>
      <c r="R245" s="117">
        <v>105</v>
      </c>
      <c r="S245" s="117">
        <v>105</v>
      </c>
    </row>
    <row r="246" spans="2:19" ht="21" customHeight="1" x14ac:dyDescent="0.25">
      <c r="B246" s="790"/>
      <c r="C246" s="758" t="s">
        <v>48</v>
      </c>
      <c r="D246" s="759"/>
      <c r="E246" s="760"/>
      <c r="F246" s="99">
        <v>680490</v>
      </c>
      <c r="G246" s="99">
        <v>650283</v>
      </c>
      <c r="H246" s="99">
        <v>680490</v>
      </c>
      <c r="I246" s="99">
        <v>650283</v>
      </c>
      <c r="J246" s="99">
        <v>39327</v>
      </c>
      <c r="K246" s="99">
        <v>36815</v>
      </c>
      <c r="L246" s="99">
        <v>39327</v>
      </c>
      <c r="M246" s="99">
        <v>36815</v>
      </c>
      <c r="N246" s="99">
        <v>65</v>
      </c>
      <c r="O246" s="99">
        <v>63</v>
      </c>
      <c r="P246" s="99">
        <v>1250</v>
      </c>
      <c r="Q246" s="99">
        <v>1250</v>
      </c>
      <c r="R246" s="117">
        <v>20</v>
      </c>
      <c r="S246" s="117">
        <v>19</v>
      </c>
    </row>
    <row r="247" spans="2:19" s="67" customFormat="1" ht="18" customHeight="1" x14ac:dyDescent="0.25">
      <c r="B247" s="790"/>
      <c r="C247" s="758" t="s">
        <v>649</v>
      </c>
      <c r="D247" s="759" t="s">
        <v>628</v>
      </c>
      <c r="E247" s="760" t="s">
        <v>628</v>
      </c>
      <c r="F247" s="117">
        <v>1000</v>
      </c>
      <c r="G247" s="117">
        <v>987</v>
      </c>
      <c r="H247" s="117">
        <v>95</v>
      </c>
      <c r="I247" s="117">
        <v>97</v>
      </c>
      <c r="J247" s="99">
        <v>11348.7</v>
      </c>
      <c r="K247" s="99">
        <v>11160.7</v>
      </c>
      <c r="L247" s="99">
        <v>805.3</v>
      </c>
      <c r="M247" s="99">
        <v>809.4</v>
      </c>
      <c r="N247" s="99">
        <v>0</v>
      </c>
      <c r="O247" s="99">
        <v>0</v>
      </c>
      <c r="P247" s="99">
        <v>1699</v>
      </c>
      <c r="Q247" s="99">
        <v>1773</v>
      </c>
      <c r="R247" s="117">
        <v>28</v>
      </c>
      <c r="S247" s="117">
        <v>27</v>
      </c>
    </row>
    <row r="248" spans="2:19" s="67" customFormat="1" ht="15.75" customHeight="1" x14ac:dyDescent="0.25">
      <c r="B248" s="790"/>
      <c r="C248" s="758" t="s">
        <v>648</v>
      </c>
      <c r="D248" s="759" t="s">
        <v>629</v>
      </c>
      <c r="E248" s="760" t="s">
        <v>629</v>
      </c>
      <c r="F248" s="117">
        <v>1000</v>
      </c>
      <c r="G248" s="117">
        <v>987</v>
      </c>
      <c r="H248" s="117">
        <v>186</v>
      </c>
      <c r="I248" s="117">
        <v>186</v>
      </c>
      <c r="J248" s="99">
        <v>11348.7</v>
      </c>
      <c r="K248" s="99">
        <v>11160.7</v>
      </c>
      <c r="L248" s="99">
        <v>1657.7</v>
      </c>
      <c r="M248" s="99">
        <v>1640.9</v>
      </c>
      <c r="N248" s="99">
        <v>0</v>
      </c>
      <c r="O248" s="99">
        <v>0</v>
      </c>
      <c r="P248" s="99">
        <v>13034</v>
      </c>
      <c r="Q248" s="99">
        <v>13220</v>
      </c>
      <c r="R248" s="117">
        <v>43</v>
      </c>
      <c r="S248" s="117">
        <v>44</v>
      </c>
    </row>
    <row r="249" spans="2:19" s="67" customFormat="1" ht="17.25" customHeight="1" x14ac:dyDescent="0.25">
      <c r="B249" s="790"/>
      <c r="C249" s="798" t="s">
        <v>647</v>
      </c>
      <c r="D249" s="799" t="s">
        <v>631</v>
      </c>
      <c r="E249" s="800" t="s">
        <v>631</v>
      </c>
      <c r="F249" s="202">
        <v>1000</v>
      </c>
      <c r="G249" s="202">
        <v>987</v>
      </c>
      <c r="H249" s="202">
        <v>129</v>
      </c>
      <c r="I249" s="202">
        <v>129</v>
      </c>
      <c r="J249" s="108">
        <v>11348.7</v>
      </c>
      <c r="K249" s="108">
        <v>11160.7</v>
      </c>
      <c r="L249" s="108">
        <v>1125.0999999999999</v>
      </c>
      <c r="M249" s="108">
        <v>1037.9000000000001</v>
      </c>
      <c r="N249" s="108">
        <v>0</v>
      </c>
      <c r="O249" s="108">
        <v>0</v>
      </c>
      <c r="P249" s="108">
        <v>2274</v>
      </c>
      <c r="Q249" s="108">
        <v>2306</v>
      </c>
      <c r="R249" s="202">
        <v>33</v>
      </c>
      <c r="S249" s="202">
        <v>32</v>
      </c>
    </row>
    <row r="250" spans="2:19" s="67" customFormat="1" ht="16.5" customHeight="1" x14ac:dyDescent="0.25">
      <c r="B250" s="790"/>
      <c r="C250" s="798" t="s">
        <v>646</v>
      </c>
      <c r="D250" s="799" t="s">
        <v>632</v>
      </c>
      <c r="E250" s="800" t="s">
        <v>632</v>
      </c>
      <c r="F250" s="202">
        <v>1000</v>
      </c>
      <c r="G250" s="202">
        <v>987</v>
      </c>
      <c r="H250" s="202">
        <v>128</v>
      </c>
      <c r="I250" s="202">
        <v>128</v>
      </c>
      <c r="J250" s="108">
        <v>11348.7</v>
      </c>
      <c r="K250" s="108">
        <v>11160.7</v>
      </c>
      <c r="L250" s="108">
        <v>1156.0999999999999</v>
      </c>
      <c r="M250" s="108">
        <v>1083.5</v>
      </c>
      <c r="N250" s="108">
        <v>0</v>
      </c>
      <c r="O250" s="108">
        <v>0</v>
      </c>
      <c r="P250" s="108">
        <v>3704</v>
      </c>
      <c r="Q250" s="108">
        <v>3765</v>
      </c>
      <c r="R250" s="202">
        <v>34</v>
      </c>
      <c r="S250" s="202">
        <v>32</v>
      </c>
    </row>
    <row r="251" spans="2:19" s="67" customFormat="1" ht="15.75" customHeight="1" x14ac:dyDescent="0.25">
      <c r="B251" s="790"/>
      <c r="C251" s="758" t="s">
        <v>645</v>
      </c>
      <c r="D251" s="759"/>
      <c r="E251" s="760"/>
      <c r="F251" s="202">
        <v>1000</v>
      </c>
      <c r="G251" s="202">
        <v>987</v>
      </c>
      <c r="H251" s="202">
        <v>117</v>
      </c>
      <c r="I251" s="202">
        <v>112</v>
      </c>
      <c r="J251" s="108">
        <v>11348.7</v>
      </c>
      <c r="K251" s="108">
        <v>11160.7</v>
      </c>
      <c r="L251" s="108">
        <v>1135.5999999999999</v>
      </c>
      <c r="M251" s="108">
        <v>1089.0999999999999</v>
      </c>
      <c r="N251" s="108">
        <v>0</v>
      </c>
      <c r="O251" s="108">
        <v>0</v>
      </c>
      <c r="P251" s="108">
        <v>3926</v>
      </c>
      <c r="Q251" s="108">
        <v>4050</v>
      </c>
      <c r="R251" s="202">
        <v>29</v>
      </c>
      <c r="S251" s="202">
        <v>28</v>
      </c>
    </row>
    <row r="252" spans="2:19" s="67" customFormat="1" ht="16.5" customHeight="1" x14ac:dyDescent="0.25">
      <c r="B252" s="790"/>
      <c r="C252" s="758" t="s">
        <v>644</v>
      </c>
      <c r="D252" s="759"/>
      <c r="E252" s="760"/>
      <c r="F252" s="202">
        <v>1000</v>
      </c>
      <c r="G252" s="202">
        <v>987</v>
      </c>
      <c r="H252" s="202">
        <v>231</v>
      </c>
      <c r="I252" s="202">
        <v>214</v>
      </c>
      <c r="J252" s="108">
        <v>11348.7</v>
      </c>
      <c r="K252" s="108">
        <v>11160.7</v>
      </c>
      <c r="L252" s="108">
        <v>2022.9</v>
      </c>
      <c r="M252" s="108">
        <v>1996.3</v>
      </c>
      <c r="N252" s="108">
        <v>0</v>
      </c>
      <c r="O252" s="108">
        <v>0</v>
      </c>
      <c r="P252" s="108">
        <v>9591</v>
      </c>
      <c r="Q252" s="108">
        <v>9718</v>
      </c>
      <c r="R252" s="202">
        <v>56</v>
      </c>
      <c r="S252" s="202">
        <v>54</v>
      </c>
    </row>
    <row r="253" spans="2:19" s="67" customFormat="1" ht="17.25" customHeight="1" x14ac:dyDescent="0.25">
      <c r="B253" s="790"/>
      <c r="C253" s="758" t="s">
        <v>634</v>
      </c>
      <c r="D253" s="759" t="s">
        <v>634</v>
      </c>
      <c r="E253" s="760" t="s">
        <v>634</v>
      </c>
      <c r="F253" s="117">
        <v>1000</v>
      </c>
      <c r="G253" s="117">
        <v>987</v>
      </c>
      <c r="H253" s="117">
        <v>231</v>
      </c>
      <c r="I253" s="117">
        <v>214</v>
      </c>
      <c r="J253" s="99">
        <v>11348.7</v>
      </c>
      <c r="K253" s="99">
        <v>11160.7</v>
      </c>
      <c r="L253" s="99">
        <v>2022.9</v>
      </c>
      <c r="M253" s="99">
        <v>1996.3</v>
      </c>
      <c r="N253" s="99">
        <v>0</v>
      </c>
      <c r="O253" s="99">
        <v>0</v>
      </c>
      <c r="P253" s="99">
        <v>9591</v>
      </c>
      <c r="Q253" s="99">
        <v>9718</v>
      </c>
      <c r="R253" s="117">
        <v>56</v>
      </c>
      <c r="S253" s="117">
        <v>54</v>
      </c>
    </row>
    <row r="254" spans="2:19" s="67" customFormat="1" ht="18.75" customHeight="1" x14ac:dyDescent="0.25">
      <c r="B254" s="790"/>
      <c r="C254" s="758" t="s">
        <v>635</v>
      </c>
      <c r="D254" s="759" t="s">
        <v>635</v>
      </c>
      <c r="E254" s="760" t="s">
        <v>635</v>
      </c>
      <c r="F254" s="117">
        <v>1000</v>
      </c>
      <c r="G254" s="117">
        <v>987</v>
      </c>
      <c r="H254" s="117">
        <v>216</v>
      </c>
      <c r="I254" s="117">
        <v>214</v>
      </c>
      <c r="J254" s="99">
        <v>11348.7</v>
      </c>
      <c r="K254" s="99">
        <v>11160.7</v>
      </c>
      <c r="L254" s="99">
        <v>1715.7</v>
      </c>
      <c r="M254" s="99">
        <v>1800</v>
      </c>
      <c r="N254" s="99">
        <v>0</v>
      </c>
      <c r="O254" s="99">
        <v>0</v>
      </c>
      <c r="P254" s="99">
        <v>9480</v>
      </c>
      <c r="Q254" s="99">
        <v>9951</v>
      </c>
      <c r="R254" s="117">
        <v>52</v>
      </c>
      <c r="S254" s="117">
        <v>54</v>
      </c>
    </row>
    <row r="255" spans="2:19" s="67" customFormat="1" ht="44.25" customHeight="1" x14ac:dyDescent="0.25">
      <c r="B255" s="790"/>
      <c r="C255" s="758" t="s">
        <v>641</v>
      </c>
      <c r="D255" s="759" t="s">
        <v>636</v>
      </c>
      <c r="E255" s="760" t="s">
        <v>636</v>
      </c>
      <c r="F255" s="117">
        <v>2717</v>
      </c>
      <c r="G255" s="117">
        <v>2714</v>
      </c>
      <c r="H255" s="117">
        <v>451</v>
      </c>
      <c r="I255" s="117">
        <v>479</v>
      </c>
      <c r="J255" s="99">
        <v>1087.0999999999999</v>
      </c>
      <c r="K255" s="99">
        <v>968.7</v>
      </c>
      <c r="L255" s="99">
        <v>78.599999999999994</v>
      </c>
      <c r="M255" s="99">
        <v>77.2</v>
      </c>
      <c r="N255" s="99">
        <v>0</v>
      </c>
      <c r="O255" s="99">
        <v>0</v>
      </c>
      <c r="P255" s="99">
        <v>16966</v>
      </c>
      <c r="Q255" s="99">
        <v>17682</v>
      </c>
      <c r="R255" s="117">
        <v>66</v>
      </c>
      <c r="S255" s="117">
        <v>66</v>
      </c>
    </row>
    <row r="256" spans="2:19" s="67" customFormat="1" ht="29.25" customHeight="1" x14ac:dyDescent="0.25">
      <c r="B256" s="790"/>
      <c r="C256" s="758" t="s">
        <v>650</v>
      </c>
      <c r="D256" s="759" t="s">
        <v>638</v>
      </c>
      <c r="E256" s="760" t="s">
        <v>638</v>
      </c>
      <c r="F256" s="117">
        <v>2717</v>
      </c>
      <c r="G256" s="117">
        <v>2714</v>
      </c>
      <c r="H256" s="117">
        <v>248</v>
      </c>
      <c r="I256" s="117">
        <v>249</v>
      </c>
      <c r="J256" s="99">
        <v>1087.0999999999999</v>
      </c>
      <c r="K256" s="99">
        <v>968.7</v>
      </c>
      <c r="L256" s="99">
        <v>106.6</v>
      </c>
      <c r="M256" s="99">
        <v>103.8</v>
      </c>
      <c r="N256" s="99">
        <v>0</v>
      </c>
      <c r="O256" s="99">
        <v>0</v>
      </c>
      <c r="P256" s="99">
        <v>13462</v>
      </c>
      <c r="Q256" s="99">
        <v>12128</v>
      </c>
      <c r="R256" s="117">
        <v>32</v>
      </c>
      <c r="S256" s="117">
        <v>33</v>
      </c>
    </row>
    <row r="257" spans="2:19" s="67" customFormat="1" ht="44.25" customHeight="1" x14ac:dyDescent="0.25">
      <c r="B257" s="790"/>
      <c r="C257" s="758" t="s">
        <v>642</v>
      </c>
      <c r="D257" s="759" t="s">
        <v>637</v>
      </c>
      <c r="E257" s="760" t="s">
        <v>637</v>
      </c>
      <c r="F257" s="117">
        <v>2717</v>
      </c>
      <c r="G257" s="117">
        <v>2714</v>
      </c>
      <c r="H257" s="117">
        <v>705</v>
      </c>
      <c r="I257" s="117">
        <v>698</v>
      </c>
      <c r="J257" s="99">
        <v>1087.0999999999999</v>
      </c>
      <c r="K257" s="99">
        <v>968.7</v>
      </c>
      <c r="L257" s="99">
        <v>286.5</v>
      </c>
      <c r="M257" s="99">
        <v>187.1</v>
      </c>
      <c r="N257" s="99">
        <v>0</v>
      </c>
      <c r="O257" s="99">
        <v>0</v>
      </c>
      <c r="P257" s="99">
        <v>58569</v>
      </c>
      <c r="Q257" s="99">
        <v>51246</v>
      </c>
      <c r="R257" s="117">
        <v>91</v>
      </c>
      <c r="S257" s="117">
        <v>90</v>
      </c>
    </row>
    <row r="258" spans="2:19" s="67" customFormat="1" ht="46.5" customHeight="1" x14ac:dyDescent="0.25">
      <c r="B258" s="790"/>
      <c r="C258" s="758" t="s">
        <v>643</v>
      </c>
      <c r="D258" s="759" t="s">
        <v>639</v>
      </c>
      <c r="E258" s="760" t="s">
        <v>639</v>
      </c>
      <c r="F258" s="117">
        <v>2717</v>
      </c>
      <c r="G258" s="117">
        <v>2714</v>
      </c>
      <c r="H258" s="117">
        <v>984</v>
      </c>
      <c r="I258" s="117">
        <v>985</v>
      </c>
      <c r="J258" s="99">
        <v>1087.0999999999999</v>
      </c>
      <c r="K258" s="99">
        <v>968.7</v>
      </c>
      <c r="L258" s="99">
        <v>503.7</v>
      </c>
      <c r="M258" s="99">
        <v>466.2</v>
      </c>
      <c r="N258" s="99">
        <v>0</v>
      </c>
      <c r="O258" s="99">
        <v>0</v>
      </c>
      <c r="P258" s="99">
        <v>37483</v>
      </c>
      <c r="Q258" s="99">
        <v>32837</v>
      </c>
      <c r="R258" s="117">
        <v>113</v>
      </c>
      <c r="S258" s="117">
        <v>110</v>
      </c>
    </row>
    <row r="259" spans="2:19" s="67" customFormat="1" ht="45" customHeight="1" x14ac:dyDescent="0.25">
      <c r="B259" s="790"/>
      <c r="C259" s="758" t="s">
        <v>640</v>
      </c>
      <c r="D259" s="759" t="s">
        <v>640</v>
      </c>
      <c r="E259" s="760" t="s">
        <v>640</v>
      </c>
      <c r="F259" s="117">
        <v>2717</v>
      </c>
      <c r="G259" s="117">
        <v>2714</v>
      </c>
      <c r="H259" s="117">
        <v>385</v>
      </c>
      <c r="I259" s="117">
        <v>388</v>
      </c>
      <c r="J259" s="99">
        <v>1087.0999999999999</v>
      </c>
      <c r="K259" s="99">
        <v>968.7</v>
      </c>
      <c r="L259" s="99">
        <v>111.7</v>
      </c>
      <c r="M259" s="99">
        <v>134.4</v>
      </c>
      <c r="N259" s="99">
        <v>0</v>
      </c>
      <c r="O259" s="99">
        <v>0</v>
      </c>
      <c r="P259" s="99">
        <v>22801</v>
      </c>
      <c r="Q259" s="99">
        <v>26285</v>
      </c>
      <c r="R259" s="117">
        <v>52</v>
      </c>
      <c r="S259" s="117">
        <v>52</v>
      </c>
    </row>
    <row r="260" spans="2:19" s="67" customFormat="1" ht="9.75" customHeight="1" x14ac:dyDescent="0.25">
      <c r="B260" s="790"/>
      <c r="C260" s="795"/>
      <c r="D260" s="796"/>
      <c r="E260" s="797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40"/>
      <c r="S260" s="40"/>
    </row>
    <row r="261" spans="2:19" s="67" customFormat="1" ht="15" customHeight="1" x14ac:dyDescent="0.25">
      <c r="B261" s="126"/>
      <c r="C261" s="795"/>
      <c r="D261" s="796"/>
      <c r="E261" s="797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40"/>
      <c r="S261" s="40"/>
    </row>
    <row r="262" spans="2:19" ht="18" customHeight="1" x14ac:dyDescent="0.25">
      <c r="B262" s="789" t="s">
        <v>70</v>
      </c>
      <c r="C262" s="801" t="s">
        <v>153</v>
      </c>
      <c r="D262" s="802"/>
      <c r="E262" s="803"/>
      <c r="F262" s="102">
        <v>2394</v>
      </c>
      <c r="G262" s="102">
        <v>2837</v>
      </c>
      <c r="H262" s="102">
        <v>2394</v>
      </c>
      <c r="I262" s="102">
        <v>2837</v>
      </c>
      <c r="J262" s="102">
        <v>2394</v>
      </c>
      <c r="K262" s="102">
        <v>2837</v>
      </c>
      <c r="L262" s="102">
        <v>2394</v>
      </c>
      <c r="M262" s="102">
        <v>2837</v>
      </c>
      <c r="N262" s="848">
        <v>1</v>
      </c>
      <c r="O262" s="848">
        <v>5</v>
      </c>
      <c r="P262" s="848">
        <v>1.0589999999999999</v>
      </c>
      <c r="Q262" s="848">
        <v>1.0589999999999999</v>
      </c>
      <c r="R262" s="849">
        <v>12</v>
      </c>
      <c r="S262" s="849">
        <v>12</v>
      </c>
    </row>
    <row r="263" spans="2:19" ht="14.25" customHeight="1" x14ac:dyDescent="0.25">
      <c r="B263" s="790"/>
      <c r="C263" s="804"/>
      <c r="D263" s="805"/>
      <c r="E263" s="806"/>
      <c r="F263" s="102">
        <v>446</v>
      </c>
      <c r="G263" s="102">
        <v>631</v>
      </c>
      <c r="H263" s="102">
        <v>446</v>
      </c>
      <c r="I263" s="102">
        <v>631</v>
      </c>
      <c r="J263" s="102">
        <v>446</v>
      </c>
      <c r="K263" s="102">
        <v>631</v>
      </c>
      <c r="L263" s="102">
        <v>446</v>
      </c>
      <c r="M263" s="102">
        <v>631</v>
      </c>
      <c r="N263" s="848"/>
      <c r="O263" s="848"/>
      <c r="P263" s="848"/>
      <c r="Q263" s="848"/>
      <c r="R263" s="849"/>
      <c r="S263" s="849"/>
    </row>
    <row r="264" spans="2:19" ht="20.25" customHeight="1" x14ac:dyDescent="0.25">
      <c r="B264" s="790"/>
      <c r="C264" s="758" t="s">
        <v>154</v>
      </c>
      <c r="D264" s="759"/>
      <c r="E264" s="760"/>
      <c r="F264" s="102">
        <v>238.51499999999999</v>
      </c>
      <c r="G264" s="102">
        <v>239.69</v>
      </c>
      <c r="H264" s="102">
        <v>238.51499999999999</v>
      </c>
      <c r="I264" s="102">
        <v>239.69</v>
      </c>
      <c r="J264" s="102">
        <v>174384</v>
      </c>
      <c r="K264" s="102">
        <v>190050</v>
      </c>
      <c r="L264" s="102">
        <v>174384</v>
      </c>
      <c r="M264" s="102">
        <v>190050</v>
      </c>
      <c r="N264" s="102">
        <v>4809.8</v>
      </c>
      <c r="O264" s="102">
        <v>269.10000000000002</v>
      </c>
      <c r="P264" s="102">
        <v>103862</v>
      </c>
      <c r="Q264" s="102">
        <v>103262.47</v>
      </c>
      <c r="R264" s="127">
        <v>162</v>
      </c>
      <c r="S264" s="127">
        <v>155</v>
      </c>
    </row>
    <row r="265" spans="2:19" ht="31.5" customHeight="1" x14ac:dyDescent="0.25">
      <c r="B265" s="790"/>
      <c r="C265" s="758" t="s">
        <v>155</v>
      </c>
      <c r="D265" s="759"/>
      <c r="E265" s="760"/>
      <c r="F265" s="128">
        <v>2535</v>
      </c>
      <c r="G265" s="128">
        <v>2499</v>
      </c>
      <c r="H265" s="128">
        <v>2535</v>
      </c>
      <c r="I265" s="128">
        <v>2499</v>
      </c>
      <c r="J265" s="128">
        <v>50414.464999999997</v>
      </c>
      <c r="K265" s="128">
        <v>53585.8</v>
      </c>
      <c r="L265" s="128">
        <v>50414.464999999997</v>
      </c>
      <c r="M265" s="128">
        <v>53585.8</v>
      </c>
      <c r="N265" s="128">
        <v>1218</v>
      </c>
      <c r="O265" s="128">
        <v>4269</v>
      </c>
      <c r="P265" s="128">
        <v>43705.14</v>
      </c>
      <c r="Q265" s="128">
        <v>44608.345000000001</v>
      </c>
      <c r="R265" s="129">
        <v>88</v>
      </c>
      <c r="S265" s="129">
        <v>90</v>
      </c>
    </row>
    <row r="266" spans="2:19" ht="18" customHeight="1" x14ac:dyDescent="0.25">
      <c r="B266" s="790"/>
      <c r="C266" s="758" t="s">
        <v>156</v>
      </c>
      <c r="D266" s="759"/>
      <c r="E266" s="760"/>
      <c r="F266" s="102">
        <v>10949</v>
      </c>
      <c r="G266" s="102">
        <v>10678</v>
      </c>
      <c r="H266" s="102">
        <v>10949</v>
      </c>
      <c r="I266" s="102">
        <v>10678</v>
      </c>
      <c r="J266" s="102">
        <v>10949</v>
      </c>
      <c r="K266" s="102">
        <v>10678</v>
      </c>
      <c r="L266" s="102">
        <v>10949</v>
      </c>
      <c r="M266" s="102">
        <v>10678</v>
      </c>
      <c r="N266" s="102">
        <v>57</v>
      </c>
      <c r="O266" s="102">
        <v>2</v>
      </c>
      <c r="P266" s="102">
        <v>349</v>
      </c>
      <c r="Q266" s="102">
        <v>205</v>
      </c>
      <c r="R266" s="131">
        <v>41</v>
      </c>
      <c r="S266" s="131">
        <v>37</v>
      </c>
    </row>
    <row r="267" spans="2:19" ht="16.5" customHeight="1" x14ac:dyDescent="0.25">
      <c r="B267" s="790"/>
      <c r="C267" s="758" t="s">
        <v>157</v>
      </c>
      <c r="D267" s="759"/>
      <c r="E267" s="760"/>
      <c r="F267" s="102">
        <v>2820</v>
      </c>
      <c r="G267" s="102">
        <v>2723</v>
      </c>
      <c r="H267" s="102">
        <v>2820</v>
      </c>
      <c r="I267" s="102">
        <v>2723</v>
      </c>
      <c r="J267" s="102">
        <v>2820</v>
      </c>
      <c r="K267" s="102">
        <v>2723</v>
      </c>
      <c r="L267" s="102">
        <v>2820</v>
      </c>
      <c r="M267" s="102">
        <v>2723</v>
      </c>
      <c r="N267" s="102">
        <v>0</v>
      </c>
      <c r="O267" s="102">
        <v>0</v>
      </c>
      <c r="P267" s="102">
        <v>100</v>
      </c>
      <c r="Q267" s="102">
        <v>100</v>
      </c>
      <c r="R267" s="131">
        <v>8</v>
      </c>
      <c r="S267" s="131">
        <v>7</v>
      </c>
    </row>
    <row r="268" spans="2:19" ht="17.25" customHeight="1" x14ac:dyDescent="0.25">
      <c r="B268" s="790"/>
      <c r="C268" s="801" t="s">
        <v>158</v>
      </c>
      <c r="D268" s="802"/>
      <c r="E268" s="803"/>
      <c r="F268" s="102">
        <v>3510</v>
      </c>
      <c r="G268" s="102">
        <v>2224</v>
      </c>
      <c r="H268" s="102">
        <v>3510</v>
      </c>
      <c r="I268" s="102">
        <v>2224</v>
      </c>
      <c r="J268" s="102">
        <v>3510</v>
      </c>
      <c r="K268" s="102">
        <v>2224</v>
      </c>
      <c r="L268" s="102">
        <v>3510</v>
      </c>
      <c r="M268" s="102">
        <v>2224</v>
      </c>
      <c r="N268" s="846">
        <v>-1619</v>
      </c>
      <c r="O268" s="846">
        <v>-5304</v>
      </c>
      <c r="P268" s="846">
        <v>4838</v>
      </c>
      <c r="Q268" s="846">
        <v>3293</v>
      </c>
      <c r="R268" s="851">
        <v>47</v>
      </c>
      <c r="S268" s="851">
        <v>38</v>
      </c>
    </row>
    <row r="269" spans="2:19" ht="18" customHeight="1" x14ac:dyDescent="0.25">
      <c r="B269" s="790"/>
      <c r="C269" s="902"/>
      <c r="D269" s="903"/>
      <c r="E269" s="904"/>
      <c r="F269" s="102">
        <v>280</v>
      </c>
      <c r="G269" s="102">
        <v>2224</v>
      </c>
      <c r="H269" s="102">
        <v>3510</v>
      </c>
      <c r="I269" s="102">
        <v>2224</v>
      </c>
      <c r="J269" s="102">
        <v>280</v>
      </c>
      <c r="K269" s="102">
        <v>204</v>
      </c>
      <c r="L269" s="102">
        <v>280</v>
      </c>
      <c r="M269" s="102">
        <v>204</v>
      </c>
      <c r="N269" s="850"/>
      <c r="O269" s="850"/>
      <c r="P269" s="850"/>
      <c r="Q269" s="850"/>
      <c r="R269" s="852"/>
      <c r="S269" s="852"/>
    </row>
    <row r="270" spans="2:19" ht="18" customHeight="1" x14ac:dyDescent="0.25">
      <c r="B270" s="790"/>
      <c r="C270" s="902"/>
      <c r="D270" s="903"/>
      <c r="E270" s="904"/>
      <c r="F270" s="102">
        <v>1872.92</v>
      </c>
      <c r="G270" s="102">
        <v>1397</v>
      </c>
      <c r="H270" s="102">
        <v>1872.92</v>
      </c>
      <c r="I270" s="102">
        <v>1397</v>
      </c>
      <c r="J270" s="102">
        <v>554</v>
      </c>
      <c r="K270" s="102">
        <v>397</v>
      </c>
      <c r="L270" s="102">
        <v>554</v>
      </c>
      <c r="M270" s="102">
        <v>397</v>
      </c>
      <c r="N270" s="850"/>
      <c r="O270" s="850"/>
      <c r="P270" s="850"/>
      <c r="Q270" s="850"/>
      <c r="R270" s="852"/>
      <c r="S270" s="852"/>
    </row>
    <row r="271" spans="2:19" ht="20.25" customHeight="1" x14ac:dyDescent="0.25">
      <c r="B271" s="790"/>
      <c r="C271" s="804"/>
      <c r="D271" s="805"/>
      <c r="E271" s="806"/>
      <c r="F271" s="128">
        <v>19146.75</v>
      </c>
      <c r="G271" s="128">
        <v>11789</v>
      </c>
      <c r="H271" s="128">
        <v>19146.75</v>
      </c>
      <c r="I271" s="128">
        <v>11789</v>
      </c>
      <c r="J271" s="102">
        <v>17480</v>
      </c>
      <c r="K271" s="102">
        <v>8701</v>
      </c>
      <c r="L271" s="102">
        <v>17480</v>
      </c>
      <c r="M271" s="102">
        <v>8701</v>
      </c>
      <c r="N271" s="847"/>
      <c r="O271" s="847"/>
      <c r="P271" s="847"/>
      <c r="Q271" s="847"/>
      <c r="R271" s="853"/>
      <c r="S271" s="853"/>
    </row>
    <row r="272" spans="2:19" ht="21.75" customHeight="1" x14ac:dyDescent="0.25">
      <c r="B272" s="790"/>
      <c r="C272" s="758" t="s">
        <v>158</v>
      </c>
      <c r="D272" s="759"/>
      <c r="E272" s="760"/>
      <c r="F272" s="128">
        <v>11183</v>
      </c>
      <c r="G272" s="128">
        <v>13312</v>
      </c>
      <c r="H272" s="128">
        <v>11183</v>
      </c>
      <c r="I272" s="128">
        <v>13312</v>
      </c>
      <c r="J272" s="128">
        <v>11183</v>
      </c>
      <c r="K272" s="128">
        <v>13312</v>
      </c>
      <c r="L272" s="102">
        <v>0</v>
      </c>
      <c r="M272" s="102">
        <v>0</v>
      </c>
      <c r="N272" s="134">
        <v>0</v>
      </c>
      <c r="O272" s="134">
        <v>0</v>
      </c>
      <c r="P272" s="134">
        <v>68230</v>
      </c>
      <c r="Q272" s="134">
        <v>69937</v>
      </c>
      <c r="R272" s="135">
        <v>29</v>
      </c>
      <c r="S272" s="135">
        <v>28</v>
      </c>
    </row>
    <row r="273" spans="2:19" s="67" customFormat="1" ht="30" customHeight="1" x14ac:dyDescent="0.25">
      <c r="B273" s="790"/>
      <c r="C273" s="758" t="s">
        <v>159</v>
      </c>
      <c r="D273" s="759"/>
      <c r="E273" s="760"/>
      <c r="F273" s="129">
        <v>851</v>
      </c>
      <c r="G273" s="129">
        <v>726</v>
      </c>
      <c r="H273" s="129">
        <v>93</v>
      </c>
      <c r="I273" s="129">
        <v>98</v>
      </c>
      <c r="J273" s="128">
        <v>10115</v>
      </c>
      <c r="K273" s="128">
        <v>10157</v>
      </c>
      <c r="L273" s="102">
        <v>868</v>
      </c>
      <c r="M273" s="102">
        <v>901</v>
      </c>
      <c r="N273" s="134">
        <v>0</v>
      </c>
      <c r="O273" s="134">
        <v>0</v>
      </c>
      <c r="P273" s="134">
        <v>1703</v>
      </c>
      <c r="Q273" s="134">
        <v>1733</v>
      </c>
      <c r="R273" s="135">
        <v>29</v>
      </c>
      <c r="S273" s="135">
        <v>28</v>
      </c>
    </row>
    <row r="274" spans="2:19" s="67" customFormat="1" ht="20.25" customHeight="1" x14ac:dyDescent="0.25">
      <c r="B274" s="790"/>
      <c r="C274" s="758" t="s">
        <v>161</v>
      </c>
      <c r="D274" s="759"/>
      <c r="E274" s="760"/>
      <c r="F274" s="129">
        <v>851</v>
      </c>
      <c r="G274" s="129">
        <v>726</v>
      </c>
      <c r="H274" s="129">
        <v>96</v>
      </c>
      <c r="I274" s="129">
        <v>100</v>
      </c>
      <c r="J274" s="128">
        <v>10115</v>
      </c>
      <c r="K274" s="128">
        <v>10157</v>
      </c>
      <c r="L274" s="102">
        <v>938</v>
      </c>
      <c r="M274" s="102">
        <v>983</v>
      </c>
      <c r="N274" s="134">
        <v>0</v>
      </c>
      <c r="O274" s="134">
        <v>0</v>
      </c>
      <c r="P274" s="134">
        <v>5410</v>
      </c>
      <c r="Q274" s="134">
        <v>5468</v>
      </c>
      <c r="R274" s="135">
        <v>38</v>
      </c>
      <c r="S274" s="135">
        <v>37</v>
      </c>
    </row>
    <row r="275" spans="2:19" s="67" customFormat="1" ht="31.5" customHeight="1" x14ac:dyDescent="0.25">
      <c r="B275" s="790"/>
      <c r="C275" s="758" t="s">
        <v>162</v>
      </c>
      <c r="D275" s="759"/>
      <c r="E275" s="760"/>
      <c r="F275" s="129">
        <v>851</v>
      </c>
      <c r="G275" s="129">
        <v>726</v>
      </c>
      <c r="H275" s="129">
        <v>81</v>
      </c>
      <c r="I275" s="129">
        <v>86</v>
      </c>
      <c r="J275" s="128">
        <v>10115</v>
      </c>
      <c r="K275" s="128">
        <v>10157</v>
      </c>
      <c r="L275" s="102">
        <v>844</v>
      </c>
      <c r="M275" s="102">
        <v>784</v>
      </c>
      <c r="N275" s="134">
        <v>0</v>
      </c>
      <c r="O275" s="134">
        <v>0</v>
      </c>
      <c r="P275" s="134">
        <v>1186</v>
      </c>
      <c r="Q275" s="134">
        <v>1143</v>
      </c>
      <c r="R275" s="135">
        <v>29</v>
      </c>
      <c r="S275" s="135">
        <v>28</v>
      </c>
    </row>
    <row r="276" spans="2:19" s="67" customFormat="1" ht="31.5" customHeight="1" x14ac:dyDescent="0.25">
      <c r="B276" s="790"/>
      <c r="C276" s="758" t="s">
        <v>163</v>
      </c>
      <c r="D276" s="759"/>
      <c r="E276" s="760"/>
      <c r="F276" s="129">
        <v>851</v>
      </c>
      <c r="G276" s="129">
        <v>726</v>
      </c>
      <c r="H276" s="129">
        <v>96</v>
      </c>
      <c r="I276" s="129">
        <v>95</v>
      </c>
      <c r="J276" s="128">
        <v>10115</v>
      </c>
      <c r="K276" s="128">
        <v>10157</v>
      </c>
      <c r="L276" s="102">
        <v>771</v>
      </c>
      <c r="M276" s="102">
        <v>754</v>
      </c>
      <c r="N276" s="134">
        <v>0</v>
      </c>
      <c r="O276" s="134">
        <v>0</v>
      </c>
      <c r="P276" s="134">
        <v>733</v>
      </c>
      <c r="Q276" s="134">
        <v>721</v>
      </c>
      <c r="R276" s="135">
        <v>25</v>
      </c>
      <c r="S276" s="135">
        <v>24</v>
      </c>
    </row>
    <row r="277" spans="2:19" s="67" customFormat="1" ht="30" customHeight="1" x14ac:dyDescent="0.25">
      <c r="B277" s="790"/>
      <c r="C277" s="758" t="s">
        <v>164</v>
      </c>
      <c r="D277" s="759"/>
      <c r="E277" s="760"/>
      <c r="F277" s="129">
        <v>851</v>
      </c>
      <c r="G277" s="129">
        <v>726</v>
      </c>
      <c r="H277" s="129">
        <v>100</v>
      </c>
      <c r="I277" s="129">
        <v>100</v>
      </c>
      <c r="J277" s="128">
        <v>10115</v>
      </c>
      <c r="K277" s="128">
        <v>10157</v>
      </c>
      <c r="L277" s="102">
        <v>991</v>
      </c>
      <c r="M277" s="102">
        <v>978</v>
      </c>
      <c r="N277" s="134">
        <v>0</v>
      </c>
      <c r="O277" s="134">
        <v>0</v>
      </c>
      <c r="P277" s="134">
        <v>4229</v>
      </c>
      <c r="Q277" s="134">
        <v>3968</v>
      </c>
      <c r="R277" s="135">
        <v>29</v>
      </c>
      <c r="S277" s="135">
        <v>28</v>
      </c>
    </row>
    <row r="278" spans="2:19" s="67" customFormat="1" ht="30.75" customHeight="1" x14ac:dyDescent="0.25">
      <c r="B278" s="790"/>
      <c r="C278" s="758" t="s">
        <v>165</v>
      </c>
      <c r="D278" s="759"/>
      <c r="E278" s="760"/>
      <c r="F278" s="129">
        <v>851</v>
      </c>
      <c r="G278" s="129">
        <v>726</v>
      </c>
      <c r="H278" s="129">
        <v>203</v>
      </c>
      <c r="I278" s="129">
        <v>210</v>
      </c>
      <c r="J278" s="128">
        <v>10115</v>
      </c>
      <c r="K278" s="128">
        <v>10157</v>
      </c>
      <c r="L278" s="102">
        <v>1888</v>
      </c>
      <c r="M278" s="102">
        <v>1981</v>
      </c>
      <c r="N278" s="134">
        <v>0</v>
      </c>
      <c r="O278" s="134">
        <v>0</v>
      </c>
      <c r="P278" s="134">
        <v>1093</v>
      </c>
      <c r="Q278" s="134">
        <v>1083</v>
      </c>
      <c r="R278" s="135">
        <v>53</v>
      </c>
      <c r="S278" s="135">
        <v>54</v>
      </c>
    </row>
    <row r="279" spans="2:19" s="67" customFormat="1" ht="30.75" customHeight="1" x14ac:dyDescent="0.25">
      <c r="B279" s="790"/>
      <c r="C279" s="758" t="s">
        <v>166</v>
      </c>
      <c r="D279" s="759"/>
      <c r="E279" s="760"/>
      <c r="F279" s="129">
        <v>851</v>
      </c>
      <c r="G279" s="129">
        <v>726</v>
      </c>
      <c r="H279" s="129">
        <v>192</v>
      </c>
      <c r="I279" s="129">
        <v>194</v>
      </c>
      <c r="J279" s="128">
        <v>10115</v>
      </c>
      <c r="K279" s="128">
        <v>10157</v>
      </c>
      <c r="L279" s="102">
        <v>1574</v>
      </c>
      <c r="M279" s="102">
        <v>1549</v>
      </c>
      <c r="N279" s="134">
        <v>0</v>
      </c>
      <c r="O279" s="134">
        <v>0</v>
      </c>
      <c r="P279" s="134">
        <v>0</v>
      </c>
      <c r="Q279" s="134">
        <v>0</v>
      </c>
      <c r="R279" s="135">
        <v>52</v>
      </c>
      <c r="S279" s="135">
        <v>52</v>
      </c>
    </row>
    <row r="280" spans="2:19" s="67" customFormat="1" ht="18.75" customHeight="1" x14ac:dyDescent="0.25">
      <c r="B280" s="790"/>
      <c r="C280" s="758" t="s">
        <v>167</v>
      </c>
      <c r="D280" s="759"/>
      <c r="E280" s="760"/>
      <c r="F280" s="129">
        <v>851</v>
      </c>
      <c r="G280" s="129">
        <v>726</v>
      </c>
      <c r="H280" s="129">
        <v>76</v>
      </c>
      <c r="I280" s="129">
        <v>78</v>
      </c>
      <c r="J280" s="128">
        <v>10115</v>
      </c>
      <c r="K280" s="128">
        <v>10157</v>
      </c>
      <c r="L280" s="102">
        <v>687</v>
      </c>
      <c r="M280" s="102">
        <v>622</v>
      </c>
      <c r="N280" s="134">
        <v>0</v>
      </c>
      <c r="O280" s="134">
        <v>0</v>
      </c>
      <c r="P280" s="134">
        <v>1549</v>
      </c>
      <c r="Q280" s="134">
        <v>1485</v>
      </c>
      <c r="R280" s="135">
        <v>24</v>
      </c>
      <c r="S280" s="135">
        <v>24</v>
      </c>
    </row>
    <row r="281" spans="2:19" s="67" customFormat="1" ht="17.25" customHeight="1" x14ac:dyDescent="0.25">
      <c r="B281" s="790"/>
      <c r="C281" s="758" t="s">
        <v>168</v>
      </c>
      <c r="D281" s="759"/>
      <c r="E281" s="760"/>
      <c r="F281" s="129">
        <v>851</v>
      </c>
      <c r="G281" s="129">
        <v>726</v>
      </c>
      <c r="H281" s="129">
        <v>100</v>
      </c>
      <c r="I281" s="129">
        <v>101</v>
      </c>
      <c r="J281" s="128">
        <v>10115</v>
      </c>
      <c r="K281" s="128">
        <v>10157</v>
      </c>
      <c r="L281" s="102">
        <v>815</v>
      </c>
      <c r="M281" s="102">
        <v>833</v>
      </c>
      <c r="N281" s="134">
        <v>0</v>
      </c>
      <c r="O281" s="134">
        <v>0</v>
      </c>
      <c r="P281" s="134">
        <v>1817</v>
      </c>
      <c r="Q281" s="134">
        <v>1644</v>
      </c>
      <c r="R281" s="135">
        <v>31</v>
      </c>
      <c r="S281" s="135">
        <v>32</v>
      </c>
    </row>
    <row r="282" spans="2:19" s="67" customFormat="1" ht="30" customHeight="1" x14ac:dyDescent="0.25">
      <c r="B282" s="790"/>
      <c r="C282" s="758" t="s">
        <v>169</v>
      </c>
      <c r="D282" s="759"/>
      <c r="E282" s="760"/>
      <c r="F282" s="129">
        <v>851</v>
      </c>
      <c r="G282" s="129">
        <v>726</v>
      </c>
      <c r="H282" s="129">
        <v>98</v>
      </c>
      <c r="I282" s="129">
        <v>99</v>
      </c>
      <c r="J282" s="128">
        <v>10115</v>
      </c>
      <c r="K282" s="128">
        <v>10157</v>
      </c>
      <c r="L282" s="102">
        <v>739</v>
      </c>
      <c r="M282" s="102">
        <v>772</v>
      </c>
      <c r="N282" s="134">
        <v>0</v>
      </c>
      <c r="O282" s="134">
        <v>0</v>
      </c>
      <c r="P282" s="134">
        <v>1983</v>
      </c>
      <c r="Q282" s="134">
        <v>1523</v>
      </c>
      <c r="R282" s="135">
        <v>27</v>
      </c>
      <c r="S282" s="135">
        <v>28</v>
      </c>
    </row>
    <row r="283" spans="2:19" s="67" customFormat="1" ht="45" customHeight="1" x14ac:dyDescent="0.25">
      <c r="B283" s="790"/>
      <c r="C283" s="758" t="s">
        <v>277</v>
      </c>
      <c r="D283" s="759"/>
      <c r="E283" s="760"/>
      <c r="F283" s="129">
        <v>2767</v>
      </c>
      <c r="G283" s="129">
        <v>3117</v>
      </c>
      <c r="H283" s="129">
        <v>600</v>
      </c>
      <c r="I283" s="129">
        <v>605</v>
      </c>
      <c r="J283" s="128">
        <v>4312</v>
      </c>
      <c r="K283" s="128">
        <v>4673</v>
      </c>
      <c r="L283" s="102">
        <v>424</v>
      </c>
      <c r="M283" s="102">
        <v>555</v>
      </c>
      <c r="N283" s="134">
        <v>0</v>
      </c>
      <c r="O283" s="134">
        <v>0</v>
      </c>
      <c r="P283" s="134">
        <v>4420</v>
      </c>
      <c r="Q283" s="134">
        <v>4161</v>
      </c>
      <c r="R283" s="135">
        <v>83</v>
      </c>
      <c r="S283" s="135">
        <v>85</v>
      </c>
    </row>
    <row r="284" spans="2:19" s="67" customFormat="1" ht="46.5" customHeight="1" x14ac:dyDescent="0.25">
      <c r="B284" s="790"/>
      <c r="C284" s="758" t="s">
        <v>372</v>
      </c>
      <c r="D284" s="759"/>
      <c r="E284" s="760"/>
      <c r="F284" s="129">
        <v>2767</v>
      </c>
      <c r="G284" s="129">
        <v>3117</v>
      </c>
      <c r="H284" s="129">
        <v>792</v>
      </c>
      <c r="I284" s="129">
        <v>792</v>
      </c>
      <c r="J284" s="128">
        <v>4312</v>
      </c>
      <c r="K284" s="128">
        <v>4673</v>
      </c>
      <c r="L284" s="102">
        <v>1493</v>
      </c>
      <c r="M284" s="102">
        <v>1516</v>
      </c>
      <c r="N284" s="134">
        <v>0</v>
      </c>
      <c r="O284" s="134">
        <v>0</v>
      </c>
      <c r="P284" s="134">
        <v>223342</v>
      </c>
      <c r="Q284" s="134">
        <v>218201</v>
      </c>
      <c r="R284" s="135">
        <v>90</v>
      </c>
      <c r="S284" s="135">
        <v>89</v>
      </c>
    </row>
    <row r="285" spans="2:19" s="67" customFormat="1" ht="46.5" customHeight="1" x14ac:dyDescent="0.25">
      <c r="B285" s="790"/>
      <c r="C285" s="758" t="s">
        <v>373</v>
      </c>
      <c r="D285" s="759"/>
      <c r="E285" s="760"/>
      <c r="F285" s="129">
        <v>2767</v>
      </c>
      <c r="G285" s="129">
        <v>3117</v>
      </c>
      <c r="H285" s="129">
        <v>301</v>
      </c>
      <c r="I285" s="129">
        <v>300</v>
      </c>
      <c r="J285" s="128">
        <v>4312</v>
      </c>
      <c r="K285" s="128">
        <v>4673</v>
      </c>
      <c r="L285" s="102">
        <v>393</v>
      </c>
      <c r="M285" s="102">
        <v>380</v>
      </c>
      <c r="N285" s="134">
        <v>0</v>
      </c>
      <c r="O285" s="134">
        <v>0</v>
      </c>
      <c r="P285" s="134">
        <v>4241</v>
      </c>
      <c r="Q285" s="134">
        <v>4656</v>
      </c>
      <c r="R285" s="135">
        <v>40</v>
      </c>
      <c r="S285" s="135">
        <v>39</v>
      </c>
    </row>
    <row r="286" spans="2:19" s="67" customFormat="1" ht="44.25" customHeight="1" x14ac:dyDescent="0.25">
      <c r="B286" s="790"/>
      <c r="C286" s="758" t="s">
        <v>374</v>
      </c>
      <c r="D286" s="759"/>
      <c r="E286" s="760"/>
      <c r="F286" s="129">
        <v>2767</v>
      </c>
      <c r="G286" s="129">
        <v>3117</v>
      </c>
      <c r="H286" s="129">
        <v>953</v>
      </c>
      <c r="I286" s="129">
        <v>958</v>
      </c>
      <c r="J286" s="128">
        <v>4312</v>
      </c>
      <c r="K286" s="128">
        <v>4673</v>
      </c>
      <c r="L286" s="102">
        <v>1524</v>
      </c>
      <c r="M286" s="102">
        <v>1626</v>
      </c>
      <c r="N286" s="134">
        <v>0</v>
      </c>
      <c r="O286" s="134">
        <v>0</v>
      </c>
      <c r="P286" s="134">
        <v>10031</v>
      </c>
      <c r="Q286" s="134">
        <v>9438</v>
      </c>
      <c r="R286" s="135">
        <v>90</v>
      </c>
      <c r="S286" s="135">
        <v>92</v>
      </c>
    </row>
    <row r="287" spans="2:19" s="67" customFormat="1" ht="45" customHeight="1" x14ac:dyDescent="0.25">
      <c r="B287" s="790"/>
      <c r="C287" s="758" t="s">
        <v>375</v>
      </c>
      <c r="D287" s="759"/>
      <c r="E287" s="760"/>
      <c r="F287" s="129">
        <v>2767</v>
      </c>
      <c r="G287" s="129">
        <v>3117</v>
      </c>
      <c r="H287" s="129">
        <v>198</v>
      </c>
      <c r="I287" s="129">
        <v>195</v>
      </c>
      <c r="J287" s="128">
        <v>4312</v>
      </c>
      <c r="K287" s="128">
        <v>4673</v>
      </c>
      <c r="L287" s="102">
        <v>164</v>
      </c>
      <c r="M287" s="102">
        <v>216</v>
      </c>
      <c r="N287" s="134">
        <v>0</v>
      </c>
      <c r="O287" s="134">
        <v>0</v>
      </c>
      <c r="P287" s="134">
        <v>2642</v>
      </c>
      <c r="Q287" s="134">
        <v>2554</v>
      </c>
      <c r="R287" s="135">
        <v>28</v>
      </c>
      <c r="S287" s="135">
        <v>28</v>
      </c>
    </row>
    <row r="288" spans="2:19" s="67" customFormat="1" ht="46.5" customHeight="1" x14ac:dyDescent="0.25">
      <c r="B288" s="790"/>
      <c r="C288" s="758" t="s">
        <v>376</v>
      </c>
      <c r="D288" s="759"/>
      <c r="E288" s="760"/>
      <c r="F288" s="129">
        <v>2767</v>
      </c>
      <c r="G288" s="129">
        <v>3117</v>
      </c>
      <c r="H288" s="129">
        <v>285</v>
      </c>
      <c r="I288" s="129">
        <v>286</v>
      </c>
      <c r="J288" s="128">
        <v>4312</v>
      </c>
      <c r="K288" s="128">
        <v>4673</v>
      </c>
      <c r="L288" s="102">
        <v>48</v>
      </c>
      <c r="M288" s="102">
        <v>81</v>
      </c>
      <c r="N288" s="134">
        <v>0</v>
      </c>
      <c r="O288" s="134">
        <v>0</v>
      </c>
      <c r="P288" s="134">
        <v>3108</v>
      </c>
      <c r="Q288" s="134">
        <v>2824</v>
      </c>
      <c r="R288" s="135">
        <v>39</v>
      </c>
      <c r="S288" s="135">
        <v>40</v>
      </c>
    </row>
    <row r="289" spans="2:19" s="67" customFormat="1" ht="30" customHeight="1" x14ac:dyDescent="0.25">
      <c r="B289" s="790"/>
      <c r="C289" s="801" t="s">
        <v>170</v>
      </c>
      <c r="D289" s="802"/>
      <c r="E289" s="803"/>
      <c r="F289" s="313">
        <v>2767</v>
      </c>
      <c r="G289" s="313">
        <v>3117</v>
      </c>
      <c r="H289" s="313">
        <v>200</v>
      </c>
      <c r="I289" s="313">
        <v>202</v>
      </c>
      <c r="J289" s="314">
        <v>4312</v>
      </c>
      <c r="K289" s="314">
        <v>4673</v>
      </c>
      <c r="L289" s="283">
        <v>266</v>
      </c>
      <c r="M289" s="283">
        <v>299</v>
      </c>
      <c r="N289" s="284">
        <v>0</v>
      </c>
      <c r="O289" s="284">
        <v>0</v>
      </c>
      <c r="P289" s="284">
        <v>3658</v>
      </c>
      <c r="Q289" s="284">
        <v>3296</v>
      </c>
      <c r="R289" s="288">
        <v>15</v>
      </c>
      <c r="S289" s="288">
        <v>16</v>
      </c>
    </row>
    <row r="290" spans="2:19" s="1" customFormat="1" ht="9.75" customHeight="1" x14ac:dyDescent="0.25">
      <c r="B290" s="791"/>
      <c r="C290" s="807"/>
      <c r="D290" s="807"/>
      <c r="E290" s="807"/>
      <c r="H290" s="128"/>
      <c r="I290" s="128"/>
      <c r="J290" s="128"/>
      <c r="K290" s="128"/>
      <c r="L290" s="102"/>
      <c r="M290" s="102"/>
      <c r="N290" s="102"/>
      <c r="O290" s="102"/>
      <c r="P290" s="102"/>
      <c r="Q290" s="102"/>
      <c r="R290" s="316"/>
      <c r="S290" s="316"/>
    </row>
    <row r="291" spans="2:19" ht="14.25" customHeight="1" x14ac:dyDescent="0.25">
      <c r="B291" s="789" t="s">
        <v>57</v>
      </c>
      <c r="C291" s="899" t="s">
        <v>65</v>
      </c>
      <c r="D291" s="900"/>
      <c r="E291" s="901"/>
      <c r="F291" s="286"/>
      <c r="G291" s="286"/>
      <c r="H291" s="286"/>
      <c r="I291" s="286"/>
      <c r="J291" s="286"/>
      <c r="K291" s="286"/>
      <c r="L291" s="286"/>
      <c r="M291" s="286"/>
      <c r="N291" s="286"/>
      <c r="O291" s="286"/>
      <c r="P291" s="286"/>
      <c r="Q291" s="286"/>
      <c r="R291" s="315"/>
      <c r="S291" s="315"/>
    </row>
    <row r="292" spans="2:19" ht="16.5" customHeight="1" x14ac:dyDescent="0.25">
      <c r="B292" s="790"/>
      <c r="C292" s="808" t="s">
        <v>58</v>
      </c>
      <c r="D292" s="809"/>
      <c r="E292" s="810"/>
      <c r="F292" s="102">
        <v>340</v>
      </c>
      <c r="G292" s="102">
        <v>335</v>
      </c>
      <c r="H292" s="102">
        <v>340</v>
      </c>
      <c r="I292" s="102">
        <v>335</v>
      </c>
      <c r="J292" s="102">
        <v>1388.2</v>
      </c>
      <c r="K292" s="102">
        <v>1708.4</v>
      </c>
      <c r="L292" s="102">
        <v>1388.2</v>
      </c>
      <c r="M292" s="102">
        <v>1708.4</v>
      </c>
      <c r="N292" s="905">
        <v>82</v>
      </c>
      <c r="O292" s="905">
        <v>691.7</v>
      </c>
      <c r="P292" s="905">
        <v>564.6</v>
      </c>
      <c r="Q292" s="905">
        <v>623.79999999999995</v>
      </c>
      <c r="R292" s="906">
        <v>20</v>
      </c>
      <c r="S292" s="906">
        <v>20</v>
      </c>
    </row>
    <row r="293" spans="2:19" ht="25.5" customHeight="1" x14ac:dyDescent="0.25">
      <c r="B293" s="790"/>
      <c r="C293" s="808" t="s">
        <v>59</v>
      </c>
      <c r="D293" s="809"/>
      <c r="E293" s="810"/>
      <c r="F293" s="128">
        <v>792</v>
      </c>
      <c r="G293" s="128">
        <v>861</v>
      </c>
      <c r="H293" s="128">
        <v>436</v>
      </c>
      <c r="I293" s="128">
        <v>508</v>
      </c>
      <c r="J293" s="128">
        <v>13068</v>
      </c>
      <c r="K293" s="128">
        <v>13237.3</v>
      </c>
      <c r="L293" s="128">
        <v>7202.8</v>
      </c>
      <c r="M293" s="128">
        <v>7841.3</v>
      </c>
      <c r="N293" s="905"/>
      <c r="O293" s="905"/>
      <c r="P293" s="905"/>
      <c r="Q293" s="905"/>
      <c r="R293" s="906"/>
      <c r="S293" s="906"/>
    </row>
    <row r="294" spans="2:19" ht="15.75" customHeight="1" x14ac:dyDescent="0.25">
      <c r="B294" s="790"/>
      <c r="C294" s="801" t="s">
        <v>691</v>
      </c>
      <c r="D294" s="802"/>
      <c r="E294" s="803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50"/>
      <c r="S294" s="50"/>
    </row>
    <row r="295" spans="2:19" ht="15" customHeight="1" x14ac:dyDescent="0.25">
      <c r="B295" s="790"/>
      <c r="C295" s="808" t="s">
        <v>692</v>
      </c>
      <c r="D295" s="809"/>
      <c r="E295" s="810"/>
      <c r="F295" s="102">
        <v>1912.3</v>
      </c>
      <c r="G295" s="102">
        <v>1773.3</v>
      </c>
      <c r="H295" s="102">
        <v>1912.3</v>
      </c>
      <c r="I295" s="102">
        <v>1773.3</v>
      </c>
      <c r="J295" s="846">
        <v>75636.800000000003</v>
      </c>
      <c r="K295" s="846">
        <v>77621.100000000006</v>
      </c>
      <c r="L295" s="846">
        <v>75636.800000000003</v>
      </c>
      <c r="M295" s="846">
        <v>77621.100000000006</v>
      </c>
      <c r="N295" s="846">
        <v>-16188.3</v>
      </c>
      <c r="O295" s="846">
        <v>-18313.900000000001</v>
      </c>
      <c r="P295" s="846">
        <v>18871.2</v>
      </c>
      <c r="Q295" s="846">
        <v>18058.3</v>
      </c>
      <c r="R295" s="851">
        <v>178</v>
      </c>
      <c r="S295" s="851">
        <v>150</v>
      </c>
    </row>
    <row r="296" spans="2:19" ht="15.75" customHeight="1" x14ac:dyDescent="0.25">
      <c r="B296" s="790"/>
      <c r="C296" s="808" t="s">
        <v>693</v>
      </c>
      <c r="D296" s="809"/>
      <c r="E296" s="810"/>
      <c r="F296" s="102">
        <v>1449</v>
      </c>
      <c r="G296" s="102">
        <v>1345.6</v>
      </c>
      <c r="H296" s="102">
        <v>1449</v>
      </c>
      <c r="I296" s="102">
        <v>1345.6</v>
      </c>
      <c r="J296" s="847"/>
      <c r="K296" s="847"/>
      <c r="L296" s="847"/>
      <c r="M296" s="847"/>
      <c r="N296" s="847"/>
      <c r="O296" s="847"/>
      <c r="P296" s="847"/>
      <c r="Q296" s="847"/>
      <c r="R296" s="853"/>
      <c r="S296" s="853"/>
    </row>
    <row r="297" spans="2:19" ht="15" customHeight="1" x14ac:dyDescent="0.25">
      <c r="B297" s="790"/>
      <c r="C297" s="758" t="s">
        <v>694</v>
      </c>
      <c r="D297" s="759"/>
      <c r="E297" s="760"/>
      <c r="F297" s="102">
        <v>0</v>
      </c>
      <c r="G297" s="102">
        <v>58</v>
      </c>
      <c r="H297" s="102">
        <v>0</v>
      </c>
      <c r="I297" s="102">
        <v>58</v>
      </c>
      <c r="J297" s="102">
        <v>0</v>
      </c>
      <c r="K297" s="102">
        <v>959</v>
      </c>
      <c r="L297" s="102">
        <v>0</v>
      </c>
      <c r="M297" s="102">
        <v>959</v>
      </c>
      <c r="N297" s="102">
        <v>0</v>
      </c>
      <c r="O297" s="102">
        <v>106</v>
      </c>
      <c r="P297" s="102">
        <v>0</v>
      </c>
      <c r="Q297" s="102">
        <v>2330</v>
      </c>
      <c r="R297" s="131">
        <v>0</v>
      </c>
      <c r="S297" s="131">
        <v>12</v>
      </c>
    </row>
    <row r="298" spans="2:19" ht="30.75" customHeight="1" x14ac:dyDescent="0.25">
      <c r="B298" s="790"/>
      <c r="C298" s="758" t="s">
        <v>696</v>
      </c>
      <c r="D298" s="759"/>
      <c r="E298" s="760"/>
      <c r="F298" s="102">
        <v>3972</v>
      </c>
      <c r="G298" s="102">
        <v>4402.3</v>
      </c>
      <c r="H298" s="102">
        <v>3972</v>
      </c>
      <c r="I298" s="102">
        <v>4402.3</v>
      </c>
      <c r="J298" s="102">
        <v>7480</v>
      </c>
      <c r="K298" s="102">
        <v>7497</v>
      </c>
      <c r="L298" s="102">
        <v>7480</v>
      </c>
      <c r="M298" s="102">
        <v>7497</v>
      </c>
      <c r="N298" s="102">
        <v>-3535</v>
      </c>
      <c r="O298" s="102">
        <v>-943</v>
      </c>
      <c r="P298" s="102">
        <v>30645</v>
      </c>
      <c r="Q298" s="102">
        <v>34217</v>
      </c>
      <c r="R298" s="131">
        <v>7</v>
      </c>
      <c r="S298" s="131">
        <v>7</v>
      </c>
    </row>
    <row r="299" spans="2:19" ht="15.75" customHeight="1" x14ac:dyDescent="0.25">
      <c r="B299" s="790"/>
      <c r="C299" s="801" t="s">
        <v>66</v>
      </c>
      <c r="D299" s="802"/>
      <c r="E299" s="803"/>
      <c r="F299" s="102"/>
      <c r="G299" s="102"/>
      <c r="H299" s="102"/>
      <c r="I299" s="102"/>
      <c r="J299" s="321"/>
      <c r="K299" s="321"/>
      <c r="L299" s="321"/>
      <c r="M299" s="321"/>
      <c r="N299" s="321"/>
      <c r="O299" s="321"/>
      <c r="P299" s="321"/>
      <c r="Q299" s="321"/>
      <c r="R299" s="321"/>
      <c r="S299" s="321"/>
    </row>
    <row r="300" spans="2:19" ht="15" customHeight="1" x14ac:dyDescent="0.25">
      <c r="B300" s="790"/>
      <c r="C300" s="808" t="s">
        <v>61</v>
      </c>
      <c r="D300" s="809"/>
      <c r="E300" s="810"/>
      <c r="F300" s="102">
        <v>35324</v>
      </c>
      <c r="G300" s="102">
        <v>35254</v>
      </c>
      <c r="H300" s="99">
        <v>23844</v>
      </c>
      <c r="I300" s="99" t="s">
        <v>67</v>
      </c>
      <c r="J300" s="102">
        <v>4365.6000000000004</v>
      </c>
      <c r="K300" s="287">
        <v>4332.3</v>
      </c>
      <c r="L300" s="99" t="s">
        <v>68</v>
      </c>
      <c r="M300" s="99" t="s">
        <v>69</v>
      </c>
      <c r="N300" s="846">
        <v>231.1</v>
      </c>
      <c r="O300" s="846">
        <v>197</v>
      </c>
      <c r="P300" s="846">
        <v>720</v>
      </c>
      <c r="Q300" s="846">
        <v>631.5</v>
      </c>
      <c r="R300" s="854">
        <v>14</v>
      </c>
      <c r="S300" s="854">
        <v>12</v>
      </c>
    </row>
    <row r="301" spans="2:19" ht="14.25" customHeight="1" x14ac:dyDescent="0.25">
      <c r="B301" s="790"/>
      <c r="C301" s="887" t="s">
        <v>707</v>
      </c>
      <c r="D301" s="888"/>
      <c r="E301" s="889"/>
      <c r="F301" s="128">
        <v>9700</v>
      </c>
      <c r="G301" s="128">
        <v>9868</v>
      </c>
      <c r="H301" s="113" t="s">
        <v>709</v>
      </c>
      <c r="I301" s="113">
        <v>3898</v>
      </c>
      <c r="J301" s="128">
        <v>2254.9</v>
      </c>
      <c r="K301" s="128">
        <v>2715.8</v>
      </c>
      <c r="L301" s="113" t="s">
        <v>710</v>
      </c>
      <c r="M301" s="113" t="s">
        <v>711</v>
      </c>
      <c r="N301" s="847"/>
      <c r="O301" s="847"/>
      <c r="P301" s="847"/>
      <c r="Q301" s="847"/>
      <c r="R301" s="855"/>
      <c r="S301" s="855"/>
    </row>
    <row r="302" spans="2:19" ht="42.75" customHeight="1" x14ac:dyDescent="0.25">
      <c r="B302" s="790"/>
      <c r="C302" s="884" t="s">
        <v>641</v>
      </c>
      <c r="D302" s="885"/>
      <c r="E302" s="886"/>
      <c r="F302" s="117">
        <v>3665</v>
      </c>
      <c r="G302" s="117">
        <v>3740</v>
      </c>
      <c r="H302" s="117">
        <v>919</v>
      </c>
      <c r="I302" s="117">
        <v>921</v>
      </c>
      <c r="J302" s="99">
        <v>1201.4000000000001</v>
      </c>
      <c r="K302" s="99">
        <v>1279.8</v>
      </c>
      <c r="L302" s="156">
        <v>320.10000000000002</v>
      </c>
      <c r="M302" s="156">
        <v>325.7</v>
      </c>
      <c r="N302" s="156">
        <v>175.9</v>
      </c>
      <c r="O302" s="156">
        <v>172.4</v>
      </c>
      <c r="P302" s="156">
        <v>1560</v>
      </c>
      <c r="Q302" s="156">
        <v>1574.6</v>
      </c>
      <c r="R302" s="156">
        <v>126</v>
      </c>
      <c r="S302" s="156">
        <v>126</v>
      </c>
    </row>
    <row r="303" spans="2:19" ht="44.25" customHeight="1" x14ac:dyDescent="0.25">
      <c r="B303" s="790"/>
      <c r="C303" s="884" t="s">
        <v>713</v>
      </c>
      <c r="D303" s="885"/>
      <c r="E303" s="886"/>
      <c r="F303" s="117">
        <v>3665</v>
      </c>
      <c r="G303" s="117">
        <v>3740</v>
      </c>
      <c r="H303" s="117">
        <v>505</v>
      </c>
      <c r="I303" s="117">
        <v>507</v>
      </c>
      <c r="J303" s="99">
        <v>1201.4000000000001</v>
      </c>
      <c r="K303" s="99">
        <v>1279.8</v>
      </c>
      <c r="L303" s="156">
        <v>194.3</v>
      </c>
      <c r="M303" s="156">
        <v>189.3</v>
      </c>
      <c r="N303" s="156">
        <v>0.9</v>
      </c>
      <c r="O303" s="156">
        <v>15.9</v>
      </c>
      <c r="P303" s="156">
        <v>27036.2</v>
      </c>
      <c r="Q303" s="156">
        <v>29079.4</v>
      </c>
      <c r="R303" s="156">
        <v>55</v>
      </c>
      <c r="S303" s="156">
        <v>54</v>
      </c>
    </row>
    <row r="304" spans="2:19" ht="40.5" customHeight="1" x14ac:dyDescent="0.25">
      <c r="B304" s="790"/>
      <c r="C304" s="884" t="s">
        <v>715</v>
      </c>
      <c r="D304" s="885"/>
      <c r="E304" s="886"/>
      <c r="F304" s="202">
        <v>3665</v>
      </c>
      <c r="G304" s="202">
        <v>3740</v>
      </c>
      <c r="H304" s="325">
        <v>506</v>
      </c>
      <c r="I304" s="326">
        <v>518</v>
      </c>
      <c r="J304" s="108">
        <v>1201.4000000000001</v>
      </c>
      <c r="K304" s="108">
        <v>1279.8</v>
      </c>
      <c r="L304" s="108">
        <v>250.6</v>
      </c>
      <c r="M304" s="108">
        <v>211.9</v>
      </c>
      <c r="N304" s="108">
        <v>0</v>
      </c>
      <c r="O304" s="108">
        <v>0</v>
      </c>
      <c r="P304" s="108">
        <v>10902.5</v>
      </c>
      <c r="Q304" s="108">
        <v>14351</v>
      </c>
      <c r="R304" s="229">
        <v>54</v>
      </c>
      <c r="S304" s="229">
        <v>54</v>
      </c>
    </row>
    <row r="305" spans="2:19" ht="43.5" customHeight="1" x14ac:dyDescent="0.25">
      <c r="B305" s="790"/>
      <c r="C305" s="884" t="s">
        <v>719</v>
      </c>
      <c r="D305" s="885"/>
      <c r="E305" s="886"/>
      <c r="F305" s="202">
        <v>3665</v>
      </c>
      <c r="G305" s="202">
        <v>3740</v>
      </c>
      <c r="H305" s="323">
        <v>793</v>
      </c>
      <c r="I305" s="323">
        <v>815</v>
      </c>
      <c r="J305" s="311">
        <v>1201.4000000000001</v>
      </c>
      <c r="K305" s="311">
        <v>1279.8</v>
      </c>
      <c r="L305" s="311">
        <v>158</v>
      </c>
      <c r="M305" s="311">
        <v>214</v>
      </c>
      <c r="N305" s="327">
        <v>0</v>
      </c>
      <c r="O305" s="327">
        <v>0</v>
      </c>
      <c r="P305" s="311">
        <v>21974.3</v>
      </c>
      <c r="Q305" s="311">
        <v>24137.5</v>
      </c>
      <c r="R305" s="324">
        <v>103</v>
      </c>
      <c r="S305" s="324">
        <v>93</v>
      </c>
    </row>
    <row r="306" spans="2:19" ht="42" customHeight="1" x14ac:dyDescent="0.25">
      <c r="B306" s="790"/>
      <c r="C306" s="884" t="s">
        <v>717</v>
      </c>
      <c r="D306" s="885" t="s">
        <v>717</v>
      </c>
      <c r="E306" s="886" t="s">
        <v>717</v>
      </c>
      <c r="F306" s="202">
        <v>3665</v>
      </c>
      <c r="G306" s="202">
        <v>3740</v>
      </c>
      <c r="H306" s="323">
        <v>527</v>
      </c>
      <c r="I306" s="323">
        <v>533</v>
      </c>
      <c r="J306" s="108">
        <v>1201.4000000000001</v>
      </c>
      <c r="K306" s="108">
        <v>1279.8</v>
      </c>
      <c r="L306" s="108">
        <v>153</v>
      </c>
      <c r="M306" s="108">
        <v>225.9</v>
      </c>
      <c r="N306" s="108">
        <v>0</v>
      </c>
      <c r="O306" s="108">
        <v>21</v>
      </c>
      <c r="P306" s="108">
        <v>31894.9</v>
      </c>
      <c r="Q306" s="108">
        <v>38236.699999999997</v>
      </c>
      <c r="R306" s="229">
        <v>62</v>
      </c>
      <c r="S306" s="229">
        <v>64</v>
      </c>
    </row>
    <row r="307" spans="2:19" ht="42" customHeight="1" x14ac:dyDescent="0.25">
      <c r="B307" s="790"/>
      <c r="C307" s="884" t="s">
        <v>718</v>
      </c>
      <c r="D307" s="885" t="s">
        <v>718</v>
      </c>
      <c r="E307" s="886" t="s">
        <v>718</v>
      </c>
      <c r="F307" s="202">
        <v>3665</v>
      </c>
      <c r="G307" s="202">
        <v>3740</v>
      </c>
      <c r="H307" s="323">
        <v>414</v>
      </c>
      <c r="I307" s="323">
        <v>440</v>
      </c>
      <c r="J307" s="311">
        <v>1201.4000000000001</v>
      </c>
      <c r="K307" s="311">
        <v>1279.8</v>
      </c>
      <c r="L307" s="311">
        <v>125.4</v>
      </c>
      <c r="M307" s="311">
        <v>113</v>
      </c>
      <c r="N307" s="311">
        <v>0</v>
      </c>
      <c r="O307" s="311">
        <v>0</v>
      </c>
      <c r="P307" s="311">
        <v>16458.689999999999</v>
      </c>
      <c r="Q307" s="311">
        <v>18980</v>
      </c>
      <c r="R307" s="324">
        <v>46</v>
      </c>
      <c r="S307" s="324">
        <v>47</v>
      </c>
    </row>
    <row r="308" spans="2:19" ht="14.25" customHeight="1" x14ac:dyDescent="0.25">
      <c r="B308" s="790"/>
      <c r="C308" s="285" t="s">
        <v>720</v>
      </c>
      <c r="D308" s="328"/>
      <c r="E308" s="329"/>
      <c r="F308" s="202">
        <v>1426</v>
      </c>
      <c r="G308" s="202">
        <v>1397</v>
      </c>
      <c r="H308" s="323">
        <v>65</v>
      </c>
      <c r="I308" s="323">
        <v>61</v>
      </c>
      <c r="J308" s="108">
        <v>15678.4</v>
      </c>
      <c r="K308" s="108">
        <v>16833.900000000001</v>
      </c>
      <c r="L308" s="108">
        <v>706.1</v>
      </c>
      <c r="M308" s="108">
        <v>735.2</v>
      </c>
      <c r="N308" s="108">
        <v>0</v>
      </c>
      <c r="O308" s="108">
        <v>0</v>
      </c>
      <c r="P308" s="108">
        <v>2083.9</v>
      </c>
      <c r="Q308" s="108">
        <v>1973.3</v>
      </c>
      <c r="R308" s="229">
        <v>23</v>
      </c>
      <c r="S308" s="229">
        <v>23</v>
      </c>
    </row>
    <row r="309" spans="2:19" ht="14.25" customHeight="1" x14ac:dyDescent="0.25">
      <c r="B309" s="790"/>
      <c r="C309" s="774" t="s">
        <v>721</v>
      </c>
      <c r="D309" s="775"/>
      <c r="E309" s="776"/>
      <c r="F309" s="202">
        <v>1426</v>
      </c>
      <c r="G309" s="202">
        <v>1397</v>
      </c>
      <c r="H309" s="323">
        <v>65</v>
      </c>
      <c r="I309" s="323">
        <v>64</v>
      </c>
      <c r="J309" s="108">
        <v>15678.4</v>
      </c>
      <c r="K309" s="108">
        <v>16833.900000000001</v>
      </c>
      <c r="L309" s="108">
        <v>627</v>
      </c>
      <c r="M309" s="108">
        <v>707</v>
      </c>
      <c r="N309" s="108">
        <v>0</v>
      </c>
      <c r="O309" s="108">
        <v>0</v>
      </c>
      <c r="P309" s="108">
        <v>3</v>
      </c>
      <c r="Q309" s="108">
        <v>0</v>
      </c>
      <c r="R309" s="229">
        <v>16</v>
      </c>
      <c r="S309" s="229">
        <v>16</v>
      </c>
    </row>
    <row r="310" spans="2:19" ht="14.25" customHeight="1" x14ac:dyDescent="0.25">
      <c r="B310" s="790"/>
      <c r="C310" s="774" t="s">
        <v>722</v>
      </c>
      <c r="D310" s="775"/>
      <c r="E310" s="776"/>
      <c r="F310" s="117">
        <v>1426</v>
      </c>
      <c r="G310" s="117">
        <v>1397</v>
      </c>
      <c r="H310" s="117">
        <v>96</v>
      </c>
      <c r="I310" s="117">
        <v>95</v>
      </c>
      <c r="J310" s="99">
        <v>15678.4</v>
      </c>
      <c r="K310" s="99">
        <v>16833.900000000001</v>
      </c>
      <c r="L310" s="99">
        <v>875.9</v>
      </c>
      <c r="M310" s="99">
        <v>1010.3</v>
      </c>
      <c r="N310" s="99">
        <v>0</v>
      </c>
      <c r="O310" s="99">
        <v>0</v>
      </c>
      <c r="P310" s="99">
        <v>1707.8</v>
      </c>
      <c r="Q310" s="99">
        <v>1762.7</v>
      </c>
      <c r="R310" s="156">
        <v>45</v>
      </c>
      <c r="S310" s="156">
        <v>39</v>
      </c>
    </row>
    <row r="311" spans="2:19" ht="14.25" customHeight="1" x14ac:dyDescent="0.25">
      <c r="B311" s="790"/>
      <c r="C311" s="774" t="s">
        <v>723</v>
      </c>
      <c r="D311" s="775"/>
      <c r="E311" s="776"/>
      <c r="F311" s="202">
        <v>1426</v>
      </c>
      <c r="G311" s="202">
        <v>1397</v>
      </c>
      <c r="H311" s="323">
        <v>91</v>
      </c>
      <c r="I311" s="323">
        <v>85</v>
      </c>
      <c r="J311" s="229">
        <v>15678.4</v>
      </c>
      <c r="K311" s="229">
        <v>16833.900000000001</v>
      </c>
      <c r="L311" s="229">
        <v>867.8</v>
      </c>
      <c r="M311" s="229">
        <v>918.8</v>
      </c>
      <c r="N311" s="201">
        <v>0</v>
      </c>
      <c r="O311" s="201">
        <v>0</v>
      </c>
      <c r="P311" s="108">
        <v>40536.6</v>
      </c>
      <c r="Q311" s="108">
        <v>39998.1</v>
      </c>
      <c r="R311" s="229">
        <v>24</v>
      </c>
      <c r="S311" s="229">
        <v>25</v>
      </c>
    </row>
    <row r="312" spans="2:19" ht="30.75" customHeight="1" x14ac:dyDescent="0.25">
      <c r="B312" s="790"/>
      <c r="C312" s="758" t="s">
        <v>752</v>
      </c>
      <c r="D312" s="759"/>
      <c r="E312" s="760"/>
      <c r="F312" s="202">
        <v>1426</v>
      </c>
      <c r="G312" s="202">
        <v>1397</v>
      </c>
      <c r="H312" s="323">
        <v>0</v>
      </c>
      <c r="I312" s="323">
        <v>0</v>
      </c>
      <c r="J312" s="108">
        <v>15678.4</v>
      </c>
      <c r="K312" s="108">
        <v>16833.900000000001</v>
      </c>
      <c r="L312" s="229">
        <v>458.7</v>
      </c>
      <c r="M312" s="229">
        <v>436.7</v>
      </c>
      <c r="N312" s="108">
        <v>0</v>
      </c>
      <c r="O312" s="108">
        <v>0</v>
      </c>
      <c r="P312" s="108">
        <v>4.7</v>
      </c>
      <c r="Q312" s="108">
        <v>15</v>
      </c>
      <c r="R312" s="229">
        <v>19</v>
      </c>
      <c r="S312" s="229">
        <v>18</v>
      </c>
    </row>
    <row r="313" spans="2:19" ht="14.25" customHeight="1" x14ac:dyDescent="0.25">
      <c r="B313" s="790"/>
      <c r="C313" s="774" t="s">
        <v>724</v>
      </c>
      <c r="D313" s="775"/>
      <c r="E313" s="776"/>
      <c r="F313" s="117">
        <v>1426</v>
      </c>
      <c r="G313" s="117">
        <v>1397</v>
      </c>
      <c r="H313" s="117">
        <v>98</v>
      </c>
      <c r="I313" s="117">
        <v>96</v>
      </c>
      <c r="J313" s="99">
        <v>15678.4</v>
      </c>
      <c r="K313" s="99">
        <v>16833.900000000001</v>
      </c>
      <c r="L313" s="99">
        <v>993</v>
      </c>
      <c r="M313" s="99">
        <v>1036</v>
      </c>
      <c r="N313" s="99">
        <v>0</v>
      </c>
      <c r="O313" s="99">
        <v>0</v>
      </c>
      <c r="P313" s="99">
        <v>682</v>
      </c>
      <c r="Q313" s="99">
        <v>646</v>
      </c>
      <c r="R313" s="156">
        <v>27</v>
      </c>
      <c r="S313" s="156">
        <v>26</v>
      </c>
    </row>
    <row r="314" spans="2:19" ht="14.25" customHeight="1" x14ac:dyDescent="0.25">
      <c r="B314" s="790"/>
      <c r="C314" s="774" t="s">
        <v>725</v>
      </c>
      <c r="D314" s="775"/>
      <c r="E314" s="776"/>
      <c r="F314" s="202">
        <v>1426</v>
      </c>
      <c r="G314" s="202">
        <v>1397</v>
      </c>
      <c r="H314" s="323">
        <v>83</v>
      </c>
      <c r="I314" s="323">
        <v>82</v>
      </c>
      <c r="J314" s="108">
        <v>15678.4</v>
      </c>
      <c r="K314" s="108">
        <v>16833.900000000001</v>
      </c>
      <c r="L314" s="108">
        <v>965.4</v>
      </c>
      <c r="M314" s="108">
        <v>1031.4000000000001</v>
      </c>
      <c r="N314" s="201">
        <v>0</v>
      </c>
      <c r="O314" s="201">
        <v>0</v>
      </c>
      <c r="P314" s="108">
        <v>1872</v>
      </c>
      <c r="Q314" s="108">
        <v>1841.7</v>
      </c>
      <c r="R314" s="229">
        <v>30</v>
      </c>
      <c r="S314" s="229">
        <v>30</v>
      </c>
    </row>
    <row r="315" spans="2:19" ht="14.25" customHeight="1" x14ac:dyDescent="0.25">
      <c r="B315" s="790"/>
      <c r="C315" s="774" t="s">
        <v>726</v>
      </c>
      <c r="D315" s="775"/>
      <c r="E315" s="776"/>
      <c r="F315" s="202">
        <v>1426</v>
      </c>
      <c r="G315" s="202">
        <v>1397</v>
      </c>
      <c r="H315" s="323">
        <v>75</v>
      </c>
      <c r="I315" s="323">
        <v>74</v>
      </c>
      <c r="J315" s="108">
        <v>15678.4</v>
      </c>
      <c r="K315" s="108">
        <v>16833.900000000001</v>
      </c>
      <c r="L315" s="229">
        <v>824.2</v>
      </c>
      <c r="M315" s="229">
        <v>953.3</v>
      </c>
      <c r="N315" s="201">
        <v>0</v>
      </c>
      <c r="O315" s="201">
        <v>0</v>
      </c>
      <c r="P315" s="108">
        <v>2373.5</v>
      </c>
      <c r="Q315" s="108">
        <v>2412.8000000000002</v>
      </c>
      <c r="R315" s="229">
        <v>33</v>
      </c>
      <c r="S315" s="229">
        <v>32</v>
      </c>
    </row>
    <row r="316" spans="2:19" ht="14.25" customHeight="1" x14ac:dyDescent="0.25">
      <c r="B316" s="790"/>
      <c r="C316" s="774" t="s">
        <v>727</v>
      </c>
      <c r="D316" s="775"/>
      <c r="E316" s="776"/>
      <c r="F316" s="202">
        <v>1426</v>
      </c>
      <c r="G316" s="202">
        <v>1397</v>
      </c>
      <c r="H316" s="323">
        <v>93</v>
      </c>
      <c r="I316" s="323">
        <v>94</v>
      </c>
      <c r="J316" s="108">
        <v>15678.4</v>
      </c>
      <c r="K316" s="108">
        <v>16833.900000000001</v>
      </c>
      <c r="L316" s="229">
        <v>927.9</v>
      </c>
      <c r="M316" s="229">
        <v>994.9</v>
      </c>
      <c r="N316" s="201">
        <v>0</v>
      </c>
      <c r="O316" s="201">
        <v>0</v>
      </c>
      <c r="P316" s="229">
        <v>126.9</v>
      </c>
      <c r="Q316" s="229">
        <v>75.599999999999994</v>
      </c>
      <c r="R316" s="229">
        <v>22</v>
      </c>
      <c r="S316" s="229">
        <v>21</v>
      </c>
    </row>
    <row r="317" spans="2:19" ht="14.25" customHeight="1" x14ac:dyDescent="0.25">
      <c r="B317" s="790"/>
      <c r="C317" s="774" t="s">
        <v>728</v>
      </c>
      <c r="D317" s="775"/>
      <c r="E317" s="776"/>
      <c r="F317" s="117">
        <v>1426</v>
      </c>
      <c r="G317" s="117">
        <v>1397</v>
      </c>
      <c r="H317" s="117">
        <v>96</v>
      </c>
      <c r="I317" s="117">
        <v>97</v>
      </c>
      <c r="J317" s="99">
        <v>15678.4</v>
      </c>
      <c r="K317" s="99">
        <v>16833.900000000001</v>
      </c>
      <c r="L317" s="99">
        <v>1139.5999999999999</v>
      </c>
      <c r="M317" s="99">
        <v>1324.6</v>
      </c>
      <c r="N317" s="99">
        <v>0</v>
      </c>
      <c r="O317" s="99">
        <v>0</v>
      </c>
      <c r="P317" s="99">
        <v>2116.6999999999998</v>
      </c>
      <c r="Q317" s="99">
        <v>2006.1</v>
      </c>
      <c r="R317" s="156">
        <v>28</v>
      </c>
      <c r="S317" s="156">
        <v>28</v>
      </c>
    </row>
    <row r="318" spans="2:19" ht="14.25" customHeight="1" x14ac:dyDescent="0.25">
      <c r="B318" s="790"/>
      <c r="C318" s="774" t="s">
        <v>729</v>
      </c>
      <c r="D318" s="775"/>
      <c r="E318" s="776"/>
      <c r="F318" s="202">
        <v>1426</v>
      </c>
      <c r="G318" s="202">
        <v>1397</v>
      </c>
      <c r="H318" s="323">
        <v>195</v>
      </c>
      <c r="I318" s="323">
        <v>190</v>
      </c>
      <c r="J318" s="229">
        <v>15678.4</v>
      </c>
      <c r="K318" s="229">
        <v>16833.900000000001</v>
      </c>
      <c r="L318" s="229">
        <v>2164.3000000000002</v>
      </c>
      <c r="M318" s="229">
        <v>2261.6</v>
      </c>
      <c r="N318" s="201">
        <v>0</v>
      </c>
      <c r="O318" s="201">
        <v>0</v>
      </c>
      <c r="P318" s="229">
        <v>3337.7</v>
      </c>
      <c r="Q318" s="229">
        <v>3177.2</v>
      </c>
      <c r="R318" s="229">
        <v>55</v>
      </c>
      <c r="S318" s="229">
        <v>55</v>
      </c>
    </row>
    <row r="319" spans="2:19" ht="14.25" customHeight="1" x14ac:dyDescent="0.25">
      <c r="B319" s="790"/>
      <c r="C319" s="774" t="s">
        <v>730</v>
      </c>
      <c r="D319" s="775"/>
      <c r="E319" s="776"/>
      <c r="F319" s="117">
        <v>1426</v>
      </c>
      <c r="G319" s="117">
        <v>1397</v>
      </c>
      <c r="H319" s="117">
        <v>80</v>
      </c>
      <c r="I319" s="117">
        <v>79</v>
      </c>
      <c r="J319" s="99">
        <v>15678.4</v>
      </c>
      <c r="K319" s="99">
        <v>16833.900000000001</v>
      </c>
      <c r="L319" s="99">
        <v>915.6</v>
      </c>
      <c r="M319" s="99">
        <v>984</v>
      </c>
      <c r="N319" s="99">
        <v>0</v>
      </c>
      <c r="O319" s="99">
        <v>0</v>
      </c>
      <c r="P319" s="99">
        <v>2567.6999999999998</v>
      </c>
      <c r="Q319" s="99">
        <v>2472.6</v>
      </c>
      <c r="R319" s="156">
        <v>25</v>
      </c>
      <c r="S319" s="156">
        <v>24</v>
      </c>
    </row>
    <row r="320" spans="2:19" ht="14.25" customHeight="1" x14ac:dyDescent="0.25">
      <c r="B320" s="790"/>
      <c r="C320" s="774" t="s">
        <v>731</v>
      </c>
      <c r="D320" s="775"/>
      <c r="E320" s="776"/>
      <c r="F320" s="202">
        <v>1426</v>
      </c>
      <c r="G320" s="202">
        <v>1397</v>
      </c>
      <c r="H320" s="323">
        <v>169</v>
      </c>
      <c r="I320" s="323">
        <v>162</v>
      </c>
      <c r="J320" s="229">
        <v>15678.4</v>
      </c>
      <c r="K320" s="108">
        <v>16833.900000000001</v>
      </c>
      <c r="L320" s="108">
        <v>2053.6999999999998</v>
      </c>
      <c r="M320" s="108">
        <v>2149.9</v>
      </c>
      <c r="N320" s="229">
        <v>0</v>
      </c>
      <c r="O320" s="229">
        <v>0</v>
      </c>
      <c r="P320" s="229">
        <v>2672.3</v>
      </c>
      <c r="Q320" s="229">
        <v>2527.3000000000002</v>
      </c>
      <c r="R320" s="229">
        <v>52</v>
      </c>
      <c r="S320" s="229">
        <v>51</v>
      </c>
    </row>
    <row r="321" spans="2:19" ht="14.25" customHeight="1" x14ac:dyDescent="0.25">
      <c r="B321" s="790"/>
      <c r="C321" s="774" t="s">
        <v>732</v>
      </c>
      <c r="D321" s="775"/>
      <c r="E321" s="776"/>
      <c r="F321" s="202">
        <v>1426</v>
      </c>
      <c r="G321" s="202">
        <v>1397</v>
      </c>
      <c r="H321" s="323">
        <v>219</v>
      </c>
      <c r="I321" s="323">
        <v>217</v>
      </c>
      <c r="J321" s="229">
        <v>15678.4</v>
      </c>
      <c r="K321" s="108">
        <v>16833.900000000001</v>
      </c>
      <c r="L321" s="108">
        <v>2159.1999999999998</v>
      </c>
      <c r="M321" s="108">
        <v>2290.1999999999998</v>
      </c>
      <c r="N321" s="229">
        <v>0</v>
      </c>
      <c r="O321" s="229">
        <v>0</v>
      </c>
      <c r="P321" s="229">
        <v>26247.9</v>
      </c>
      <c r="Q321" s="229">
        <v>25342.5</v>
      </c>
      <c r="R321" s="229">
        <v>55</v>
      </c>
      <c r="S321" s="229">
        <v>53</v>
      </c>
    </row>
    <row r="322" spans="2:19" s="67" customFormat="1" ht="12" customHeight="1" x14ac:dyDescent="0.25">
      <c r="B322" s="137"/>
      <c r="C322" s="795"/>
      <c r="D322" s="796"/>
      <c r="E322" s="797"/>
      <c r="F322" s="158"/>
      <c r="G322" s="158"/>
      <c r="H322" s="158"/>
      <c r="I322" s="158"/>
      <c r="J322" s="158"/>
      <c r="K322" s="158"/>
      <c r="L322" s="158"/>
      <c r="M322" s="158"/>
      <c r="N322" s="158"/>
      <c r="O322" s="158"/>
      <c r="P322" s="158"/>
      <c r="Q322" s="158"/>
      <c r="R322" s="157"/>
      <c r="S322" s="157"/>
    </row>
    <row r="323" spans="2:19" s="67" customFormat="1" ht="46.5" customHeight="1" x14ac:dyDescent="0.25">
      <c r="B323" s="910" t="s">
        <v>284</v>
      </c>
      <c r="C323" s="758" t="s">
        <v>291</v>
      </c>
      <c r="D323" s="759"/>
      <c r="E323" s="759"/>
      <c r="F323" s="127">
        <v>1329</v>
      </c>
      <c r="G323" s="127">
        <v>1469</v>
      </c>
      <c r="H323" s="131">
        <v>800</v>
      </c>
      <c r="I323" s="131">
        <v>753</v>
      </c>
      <c r="J323" s="102">
        <v>205.3</v>
      </c>
      <c r="K323" s="102">
        <v>317.10000000000002</v>
      </c>
      <c r="L323" s="102">
        <v>0</v>
      </c>
      <c r="M323" s="102">
        <v>0</v>
      </c>
      <c r="N323" s="102">
        <v>0</v>
      </c>
      <c r="O323" s="102">
        <v>0</v>
      </c>
      <c r="P323" s="102">
        <v>39408.6</v>
      </c>
      <c r="Q323" s="102">
        <v>35364.699999999997</v>
      </c>
      <c r="R323" s="131">
        <v>143</v>
      </c>
      <c r="S323" s="131">
        <v>150</v>
      </c>
    </row>
    <row r="324" spans="2:19" s="67" customFormat="1" ht="31.5" customHeight="1" x14ac:dyDescent="0.25">
      <c r="B324" s="911"/>
      <c r="C324" s="758" t="s">
        <v>292</v>
      </c>
      <c r="D324" s="759"/>
      <c r="E324" s="760"/>
      <c r="F324" s="127">
        <v>1329</v>
      </c>
      <c r="G324" s="127">
        <v>1469</v>
      </c>
      <c r="H324" s="141">
        <v>152</v>
      </c>
      <c r="I324" s="141">
        <v>163</v>
      </c>
      <c r="J324" s="159">
        <v>205.3</v>
      </c>
      <c r="K324" s="159">
        <v>317.10000000000002</v>
      </c>
      <c r="L324" s="159">
        <v>0.1</v>
      </c>
      <c r="M324" s="159">
        <v>0</v>
      </c>
      <c r="N324" s="159">
        <v>0.1</v>
      </c>
      <c r="O324" s="159">
        <v>0</v>
      </c>
      <c r="P324" s="159">
        <v>4663.3</v>
      </c>
      <c r="Q324" s="159">
        <v>52306</v>
      </c>
      <c r="R324" s="141">
        <v>68</v>
      </c>
      <c r="S324" s="141">
        <v>70</v>
      </c>
    </row>
    <row r="325" spans="2:19" s="67" customFormat="1" ht="30" customHeight="1" x14ac:dyDescent="0.25">
      <c r="B325" s="911"/>
      <c r="C325" s="758" t="s">
        <v>293</v>
      </c>
      <c r="D325" s="759"/>
      <c r="E325" s="760"/>
      <c r="F325" s="121">
        <v>1329</v>
      </c>
      <c r="G325" s="122">
        <v>1469</v>
      </c>
      <c r="H325" s="131">
        <v>77</v>
      </c>
      <c r="I325" s="131">
        <v>70</v>
      </c>
      <c r="J325" s="102">
        <v>205.3</v>
      </c>
      <c r="K325" s="102">
        <v>317.10000000000002</v>
      </c>
      <c r="L325" s="102">
        <v>0</v>
      </c>
      <c r="M325" s="102">
        <v>32.6</v>
      </c>
      <c r="N325" s="102">
        <v>0</v>
      </c>
      <c r="O325" s="102">
        <v>32.6</v>
      </c>
      <c r="P325" s="102">
        <v>1575</v>
      </c>
      <c r="Q325" s="102">
        <v>1951.4</v>
      </c>
      <c r="R325" s="131">
        <v>25</v>
      </c>
      <c r="S325" s="131">
        <v>35</v>
      </c>
    </row>
    <row r="326" spans="2:19" s="67" customFormat="1" ht="30.75" customHeight="1" x14ac:dyDescent="0.25">
      <c r="B326" s="911"/>
      <c r="C326" s="758" t="s">
        <v>294</v>
      </c>
      <c r="D326" s="759"/>
      <c r="E326" s="760"/>
      <c r="F326" s="117">
        <v>1329</v>
      </c>
      <c r="G326" s="118">
        <v>1469</v>
      </c>
      <c r="H326" s="141">
        <v>86</v>
      </c>
      <c r="I326" s="141">
        <v>95</v>
      </c>
      <c r="J326" s="159">
        <v>205.3</v>
      </c>
      <c r="K326" s="159">
        <v>317.10000000000002</v>
      </c>
      <c r="L326" s="159">
        <v>64</v>
      </c>
      <c r="M326" s="159">
        <v>87.9</v>
      </c>
      <c r="N326" s="159">
        <v>64</v>
      </c>
      <c r="O326" s="159">
        <v>87.9</v>
      </c>
      <c r="P326" s="159">
        <v>1425.4</v>
      </c>
      <c r="Q326" s="159">
        <v>1155.0999999999999</v>
      </c>
      <c r="R326" s="141">
        <v>46</v>
      </c>
      <c r="S326" s="141">
        <v>43</v>
      </c>
    </row>
    <row r="327" spans="2:19" s="67" customFormat="1" ht="30.75" customHeight="1" x14ac:dyDescent="0.25">
      <c r="B327" s="911"/>
      <c r="C327" s="758" t="s">
        <v>295</v>
      </c>
      <c r="D327" s="759"/>
      <c r="E327" s="760"/>
      <c r="F327" s="117">
        <v>1329</v>
      </c>
      <c r="G327" s="118">
        <v>1469</v>
      </c>
      <c r="H327" s="131">
        <v>50</v>
      </c>
      <c r="I327" s="131">
        <v>39</v>
      </c>
      <c r="J327" s="131">
        <v>205.3</v>
      </c>
      <c r="K327" s="131">
        <v>317.10000000000002</v>
      </c>
      <c r="L327" s="131">
        <v>79.3</v>
      </c>
      <c r="M327" s="153">
        <v>53</v>
      </c>
      <c r="N327" s="131">
        <v>79.3</v>
      </c>
      <c r="O327" s="131">
        <v>53</v>
      </c>
      <c r="P327" s="131">
        <v>18700.3</v>
      </c>
      <c r="Q327" s="131">
        <v>18026.400000000001</v>
      </c>
      <c r="R327" s="131">
        <v>24</v>
      </c>
      <c r="S327" s="131">
        <v>24</v>
      </c>
    </row>
    <row r="328" spans="2:19" s="67" customFormat="1" ht="30.75" customHeight="1" x14ac:dyDescent="0.25">
      <c r="B328" s="911"/>
      <c r="C328" s="758" t="s">
        <v>296</v>
      </c>
      <c r="D328" s="759"/>
      <c r="E328" s="760"/>
      <c r="F328" s="220">
        <v>1329</v>
      </c>
      <c r="G328" s="221">
        <v>1469</v>
      </c>
      <c r="H328" s="141">
        <v>30</v>
      </c>
      <c r="I328" s="141">
        <v>25</v>
      </c>
      <c r="J328" s="141">
        <v>205.3</v>
      </c>
      <c r="K328" s="141">
        <v>317.10000000000002</v>
      </c>
      <c r="L328" s="141">
        <v>61.9</v>
      </c>
      <c r="M328" s="141">
        <v>46.4</v>
      </c>
      <c r="N328" s="141">
        <v>61.9</v>
      </c>
      <c r="O328" s="141">
        <v>46.4</v>
      </c>
      <c r="P328" s="141">
        <v>1577.7</v>
      </c>
      <c r="Q328" s="141">
        <v>1518</v>
      </c>
      <c r="R328" s="141">
        <v>21</v>
      </c>
      <c r="S328" s="141">
        <v>18</v>
      </c>
    </row>
    <row r="329" spans="2:19" s="67" customFormat="1" ht="30.75" customHeight="1" x14ac:dyDescent="0.25">
      <c r="B329" s="911"/>
      <c r="C329" s="758" t="s">
        <v>366</v>
      </c>
      <c r="D329" s="759"/>
      <c r="E329" s="760"/>
      <c r="F329" s="220">
        <v>1329</v>
      </c>
      <c r="G329" s="221">
        <v>1469</v>
      </c>
      <c r="H329" s="141">
        <v>56</v>
      </c>
      <c r="I329" s="141">
        <v>61</v>
      </c>
      <c r="J329" s="141">
        <v>205.3</v>
      </c>
      <c r="K329" s="141">
        <v>317.10000000000002</v>
      </c>
      <c r="L329" s="141">
        <v>0.1</v>
      </c>
      <c r="M329" s="141">
        <v>97.2</v>
      </c>
      <c r="N329" s="141">
        <v>0.1</v>
      </c>
      <c r="O329" s="141">
        <v>97.2</v>
      </c>
      <c r="P329" s="194">
        <v>19088.2</v>
      </c>
      <c r="Q329" s="194">
        <v>18882.8</v>
      </c>
      <c r="R329" s="194">
        <v>20</v>
      </c>
      <c r="S329" s="194">
        <v>41</v>
      </c>
    </row>
    <row r="330" spans="2:19" s="67" customFormat="1" ht="30.75" customHeight="1" x14ac:dyDescent="0.25">
      <c r="B330" s="911"/>
      <c r="C330" s="758" t="str">
        <f>Реестр!D372</f>
        <v>МБДОУ «Детский сад № 1 р.п. Александро-Невский»</v>
      </c>
      <c r="D330" s="759"/>
      <c r="E330" s="759"/>
      <c r="F330" s="131">
        <v>527</v>
      </c>
      <c r="G330" s="131">
        <v>520</v>
      </c>
      <c r="H330" s="131">
        <v>55</v>
      </c>
      <c r="I330" s="131">
        <v>55</v>
      </c>
      <c r="J330" s="196">
        <v>3144.7</v>
      </c>
      <c r="K330" s="196">
        <v>2884.3</v>
      </c>
      <c r="L330" s="131">
        <v>474.5</v>
      </c>
      <c r="M330" s="131">
        <v>474.9</v>
      </c>
      <c r="N330" s="131">
        <v>474.5</v>
      </c>
      <c r="O330" s="131">
        <v>474.9</v>
      </c>
      <c r="P330" s="131">
        <v>2189.3000000000002</v>
      </c>
      <c r="Q330" s="131">
        <v>2123.8000000000002</v>
      </c>
      <c r="R330" s="131">
        <v>24</v>
      </c>
      <c r="S330" s="131">
        <v>25</v>
      </c>
    </row>
    <row r="331" spans="2:19" s="67" customFormat="1" ht="28.5" customHeight="1" x14ac:dyDescent="0.25">
      <c r="B331" s="911"/>
      <c r="C331" s="758" t="str">
        <f>Реестр!D373</f>
        <v>МБДОУ «Детский сад № 2  р.п. Александро-Невский»</v>
      </c>
      <c r="D331" s="759"/>
      <c r="E331" s="759"/>
      <c r="F331" s="131">
        <v>527</v>
      </c>
      <c r="G331" s="131">
        <v>520</v>
      </c>
      <c r="H331" s="131">
        <v>61</v>
      </c>
      <c r="I331" s="131">
        <v>60</v>
      </c>
      <c r="J331" s="196">
        <v>3144.7</v>
      </c>
      <c r="K331" s="196">
        <v>2884.3</v>
      </c>
      <c r="L331" s="131">
        <v>656.5</v>
      </c>
      <c r="M331" s="131">
        <v>537.5</v>
      </c>
      <c r="N331" s="131">
        <v>656.5</v>
      </c>
      <c r="O331" s="131">
        <v>537.5</v>
      </c>
      <c r="P331" s="131">
        <v>25.1</v>
      </c>
      <c r="Q331" s="131">
        <v>27.9</v>
      </c>
      <c r="R331" s="131">
        <v>27</v>
      </c>
      <c r="S331" s="131">
        <v>27</v>
      </c>
    </row>
    <row r="332" spans="2:19" s="67" customFormat="1" ht="28.5" customHeight="1" x14ac:dyDescent="0.25">
      <c r="B332" s="911"/>
      <c r="C332" s="758" t="str">
        <f>Реестр!D374</f>
        <v>МБДОУ «Детский сад № 3 р.п. Александро-Невский»</v>
      </c>
      <c r="D332" s="759"/>
      <c r="E332" s="760"/>
      <c r="F332" s="195">
        <v>527</v>
      </c>
      <c r="G332" s="195">
        <v>520</v>
      </c>
      <c r="H332" s="142">
        <v>30</v>
      </c>
      <c r="I332" s="142">
        <v>35</v>
      </c>
      <c r="J332" s="224">
        <v>3144.7</v>
      </c>
      <c r="K332" s="224">
        <v>2884.3</v>
      </c>
      <c r="L332" s="142">
        <v>311.7</v>
      </c>
      <c r="M332" s="142">
        <v>248.5</v>
      </c>
      <c r="N332" s="142">
        <v>311.7</v>
      </c>
      <c r="O332" s="142">
        <v>248.5</v>
      </c>
      <c r="P332" s="142">
        <v>165.1</v>
      </c>
      <c r="Q332" s="142">
        <v>128.4</v>
      </c>
      <c r="R332" s="142">
        <v>16</v>
      </c>
      <c r="S332" s="142">
        <v>16</v>
      </c>
    </row>
    <row r="333" spans="2:19" s="67" customFormat="1" ht="28.5" customHeight="1" x14ac:dyDescent="0.25">
      <c r="B333" s="911"/>
      <c r="C333" s="758" t="str">
        <f>Реестр!D375</f>
        <v>МБДОУ «Детский сад № 4 п. Каширин»</v>
      </c>
      <c r="D333" s="759"/>
      <c r="E333" s="760"/>
      <c r="F333" s="222">
        <v>527</v>
      </c>
      <c r="G333" s="222">
        <v>520</v>
      </c>
      <c r="H333" s="121">
        <v>43</v>
      </c>
      <c r="I333" s="121">
        <v>47</v>
      </c>
      <c r="J333" s="225">
        <v>3144.7</v>
      </c>
      <c r="K333" s="225">
        <v>2884.3</v>
      </c>
      <c r="L333" s="227">
        <v>353.5</v>
      </c>
      <c r="M333" s="227">
        <v>345.7</v>
      </c>
      <c r="N333" s="227">
        <v>353.5</v>
      </c>
      <c r="O333" s="227">
        <v>345.7</v>
      </c>
      <c r="P333" s="227">
        <v>0</v>
      </c>
      <c r="Q333" s="227">
        <v>6838</v>
      </c>
      <c r="R333" s="125">
        <v>21</v>
      </c>
      <c r="S333" s="125">
        <v>25</v>
      </c>
    </row>
    <row r="334" spans="2:19" s="67" customFormat="1" ht="28.5" customHeight="1" x14ac:dyDescent="0.25">
      <c r="B334" s="911"/>
      <c r="C334" s="758" t="str">
        <f>Реестр!D376</f>
        <v>МБДОУ «Детский сад № 8  с. Благие»</v>
      </c>
      <c r="D334" s="759"/>
      <c r="E334" s="760"/>
      <c r="F334" s="222">
        <v>527</v>
      </c>
      <c r="G334" s="222">
        <v>520</v>
      </c>
      <c r="H334" s="121">
        <v>18</v>
      </c>
      <c r="I334" s="121">
        <v>20</v>
      </c>
      <c r="J334" s="225">
        <v>3144.7</v>
      </c>
      <c r="K334" s="226">
        <v>2884.3</v>
      </c>
      <c r="L334" s="141">
        <v>147.5</v>
      </c>
      <c r="M334" s="141">
        <v>116.6</v>
      </c>
      <c r="N334" s="141">
        <v>147.5</v>
      </c>
      <c r="O334" s="141">
        <v>116.6</v>
      </c>
      <c r="P334" s="228">
        <v>0</v>
      </c>
      <c r="Q334" s="228">
        <v>0</v>
      </c>
      <c r="R334" s="141">
        <v>6</v>
      </c>
      <c r="S334" s="141">
        <v>6</v>
      </c>
    </row>
    <row r="335" spans="2:19" s="67" customFormat="1" ht="28.5" customHeight="1" x14ac:dyDescent="0.25">
      <c r="B335" s="911"/>
      <c r="C335" s="758" t="str">
        <f>Реестр!D377</f>
        <v>МБДОУ «Детский сад № 10 д. Павловка»</v>
      </c>
      <c r="D335" s="759"/>
      <c r="E335" s="760"/>
      <c r="F335" s="222">
        <v>527</v>
      </c>
      <c r="G335" s="222">
        <v>520</v>
      </c>
      <c r="H335" s="121">
        <v>20</v>
      </c>
      <c r="I335" s="121">
        <v>23</v>
      </c>
      <c r="J335" s="225">
        <v>3144.7</v>
      </c>
      <c r="K335" s="226">
        <v>2884.3</v>
      </c>
      <c r="L335" s="102">
        <v>214.8</v>
      </c>
      <c r="M335" s="102">
        <v>185.3</v>
      </c>
      <c r="N335" s="102">
        <v>214.8</v>
      </c>
      <c r="O335" s="102">
        <v>185.3</v>
      </c>
      <c r="P335" s="102">
        <v>21480.2</v>
      </c>
      <c r="Q335" s="102">
        <v>20635.599999999999</v>
      </c>
      <c r="R335" s="102">
        <v>9</v>
      </c>
      <c r="S335" s="102">
        <v>9</v>
      </c>
    </row>
    <row r="336" spans="2:19" s="67" customFormat="1" ht="28.5" customHeight="1" x14ac:dyDescent="0.25">
      <c r="B336" s="911"/>
      <c r="C336" s="758" t="str">
        <f>Реестр!D378</f>
        <v>МБДОУ «Детский сад № 13 с. Студенки»</v>
      </c>
      <c r="D336" s="759"/>
      <c r="E336" s="760"/>
      <c r="F336" s="222">
        <v>527</v>
      </c>
      <c r="G336" s="222">
        <v>520</v>
      </c>
      <c r="H336" s="121">
        <v>18</v>
      </c>
      <c r="I336" s="121">
        <v>48</v>
      </c>
      <c r="J336" s="225">
        <v>3144.7</v>
      </c>
      <c r="K336" s="226">
        <v>2884.3</v>
      </c>
      <c r="L336" s="102">
        <v>215.3</v>
      </c>
      <c r="M336" s="102">
        <v>225.2</v>
      </c>
      <c r="N336" s="102">
        <v>215.3</v>
      </c>
      <c r="O336" s="102">
        <v>225.2</v>
      </c>
      <c r="P336" s="102">
        <v>8860.6</v>
      </c>
      <c r="Q336" s="102">
        <v>32713.8</v>
      </c>
      <c r="R336" s="102">
        <v>15</v>
      </c>
      <c r="S336" s="102">
        <v>15</v>
      </c>
    </row>
    <row r="337" spans="2:19" s="67" customFormat="1" ht="28.5" customHeight="1" x14ac:dyDescent="0.25">
      <c r="B337" s="911"/>
      <c r="C337" s="758" t="str">
        <f>Реестр!D379</f>
        <v>МБДОУ «Детский сад № 14 р.п. Александро-Невский»</v>
      </c>
      <c r="D337" s="759"/>
      <c r="E337" s="760"/>
      <c r="F337" s="150">
        <v>527</v>
      </c>
      <c r="G337" s="150">
        <v>520</v>
      </c>
      <c r="H337" s="121">
        <v>75</v>
      </c>
      <c r="I337" s="121">
        <v>83</v>
      </c>
      <c r="J337" s="212">
        <v>3144.7</v>
      </c>
      <c r="K337" s="212">
        <v>2884.3</v>
      </c>
      <c r="L337" s="212">
        <v>770.3</v>
      </c>
      <c r="M337" s="212">
        <v>750.6</v>
      </c>
      <c r="N337" s="212">
        <v>770.3</v>
      </c>
      <c r="O337" s="212">
        <v>750.6</v>
      </c>
      <c r="P337" s="212">
        <v>30879.1</v>
      </c>
      <c r="Q337" s="212">
        <v>29990.5</v>
      </c>
      <c r="R337" s="155">
        <v>29</v>
      </c>
      <c r="S337" s="155">
        <v>30</v>
      </c>
    </row>
    <row r="338" spans="2:19" s="67" customFormat="1" ht="45.75" customHeight="1" x14ac:dyDescent="0.25">
      <c r="B338" s="911"/>
      <c r="C338" s="758" t="str">
        <f>Реестр!D380</f>
        <v>МБУ ДО «Дом художественного творчества детей»</v>
      </c>
      <c r="D338" s="759"/>
      <c r="E338" s="760"/>
      <c r="F338" s="291">
        <v>1329</v>
      </c>
      <c r="G338" s="291">
        <v>1469</v>
      </c>
      <c r="H338" s="292">
        <v>519</v>
      </c>
      <c r="I338" s="292">
        <v>512</v>
      </c>
      <c r="J338" s="293">
        <v>0</v>
      </c>
      <c r="K338" s="293">
        <v>0</v>
      </c>
      <c r="L338" s="293">
        <v>0</v>
      </c>
      <c r="M338" s="293">
        <v>0</v>
      </c>
      <c r="N338" s="293">
        <v>0</v>
      </c>
      <c r="O338" s="293">
        <v>0</v>
      </c>
      <c r="P338" s="293">
        <v>1525.9</v>
      </c>
      <c r="Q338" s="293">
        <v>1457.6</v>
      </c>
      <c r="R338" s="294">
        <v>12</v>
      </c>
      <c r="S338" s="294">
        <v>12</v>
      </c>
    </row>
    <row r="339" spans="2:19" s="67" customFormat="1" ht="30.75" customHeight="1" x14ac:dyDescent="0.25">
      <c r="B339" s="911"/>
      <c r="C339" s="758" t="str">
        <f>Реестр!D381</f>
        <v>МБУ ДО «Детская школа хореаграфического искусства»</v>
      </c>
      <c r="D339" s="759"/>
      <c r="E339" s="760"/>
      <c r="F339" s="291">
        <v>1329</v>
      </c>
      <c r="G339" s="291">
        <v>1469</v>
      </c>
      <c r="H339" s="292">
        <v>118</v>
      </c>
      <c r="I339" s="292">
        <v>117</v>
      </c>
      <c r="J339" s="293">
        <v>0</v>
      </c>
      <c r="K339" s="293">
        <v>0</v>
      </c>
      <c r="L339" s="293">
        <v>0</v>
      </c>
      <c r="M339" s="293">
        <v>0</v>
      </c>
      <c r="N339" s="293">
        <v>0</v>
      </c>
      <c r="O339" s="293">
        <v>0</v>
      </c>
      <c r="P339" s="293">
        <v>2894.9</v>
      </c>
      <c r="Q339" s="293">
        <v>2777.2</v>
      </c>
      <c r="R339" s="294">
        <v>6</v>
      </c>
      <c r="S339" s="294">
        <v>6</v>
      </c>
    </row>
    <row r="340" spans="2:19" s="67" customFormat="1" ht="43.5" customHeight="1" x14ac:dyDescent="0.25">
      <c r="B340" s="911"/>
      <c r="C340" s="758" t="str">
        <f>Реестр!D382</f>
        <v>МБУ ДО «Центр психолого-педагогической реабилитации и коррекции»</v>
      </c>
      <c r="D340" s="759"/>
      <c r="E340" s="760"/>
      <c r="F340" s="291">
        <v>1329</v>
      </c>
      <c r="G340" s="291">
        <v>1469</v>
      </c>
      <c r="H340" s="292">
        <v>28</v>
      </c>
      <c r="I340" s="292">
        <v>23</v>
      </c>
      <c r="J340" s="293">
        <v>0</v>
      </c>
      <c r="K340" s="293">
        <v>0</v>
      </c>
      <c r="L340" s="293">
        <v>0</v>
      </c>
      <c r="M340" s="293">
        <v>0</v>
      </c>
      <c r="N340" s="293">
        <v>0</v>
      </c>
      <c r="O340" s="293">
        <v>0</v>
      </c>
      <c r="P340" s="293">
        <v>205.9</v>
      </c>
      <c r="Q340" s="293">
        <v>156.1</v>
      </c>
      <c r="R340" s="294">
        <v>12</v>
      </c>
      <c r="S340" s="294">
        <v>12</v>
      </c>
    </row>
    <row r="341" spans="2:19" s="67" customFormat="1" ht="28.5" customHeight="1" x14ac:dyDescent="0.25">
      <c r="B341" s="912"/>
      <c r="C341" s="795"/>
      <c r="D341" s="796"/>
      <c r="E341" s="797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10"/>
      <c r="S341" s="10"/>
    </row>
    <row r="342" spans="2:19" s="67" customFormat="1" ht="29.25" customHeight="1" x14ac:dyDescent="0.25">
      <c r="B342" s="756" t="s">
        <v>307</v>
      </c>
      <c r="C342" s="758" t="s">
        <v>141</v>
      </c>
      <c r="D342" s="759"/>
      <c r="E342" s="760"/>
      <c r="F342" s="117">
        <v>881</v>
      </c>
      <c r="G342" s="117">
        <v>875</v>
      </c>
      <c r="H342" s="117">
        <v>521</v>
      </c>
      <c r="I342" s="117">
        <v>516</v>
      </c>
      <c r="J342" s="108">
        <v>772.7</v>
      </c>
      <c r="K342" s="108">
        <v>981</v>
      </c>
      <c r="L342" s="108">
        <v>521.5</v>
      </c>
      <c r="M342" s="108">
        <v>727.2</v>
      </c>
      <c r="N342" s="99">
        <v>0</v>
      </c>
      <c r="O342" s="99">
        <v>0</v>
      </c>
      <c r="P342" s="99">
        <v>58144</v>
      </c>
      <c r="Q342" s="99">
        <v>57355</v>
      </c>
      <c r="R342" s="156">
        <v>88</v>
      </c>
      <c r="S342" s="156">
        <v>87</v>
      </c>
    </row>
    <row r="343" spans="2:19" s="67" customFormat="1" ht="18" customHeight="1" x14ac:dyDescent="0.25">
      <c r="B343" s="756"/>
      <c r="C343" s="758" t="s">
        <v>142</v>
      </c>
      <c r="D343" s="759"/>
      <c r="E343" s="760"/>
      <c r="F343" s="117">
        <v>881</v>
      </c>
      <c r="G343" s="117">
        <v>875</v>
      </c>
      <c r="H343" s="117">
        <v>109</v>
      </c>
      <c r="I343" s="117">
        <v>137</v>
      </c>
      <c r="J343" s="108">
        <v>772.7</v>
      </c>
      <c r="K343" s="108">
        <v>981</v>
      </c>
      <c r="L343" s="108">
        <v>42.7</v>
      </c>
      <c r="M343" s="108">
        <v>38.4</v>
      </c>
      <c r="N343" s="99">
        <v>0</v>
      </c>
      <c r="O343" s="99">
        <v>0</v>
      </c>
      <c r="P343" s="99">
        <v>90174</v>
      </c>
      <c r="Q343" s="99">
        <v>82729</v>
      </c>
      <c r="R343" s="156">
        <v>36</v>
      </c>
      <c r="S343" s="156">
        <v>48</v>
      </c>
    </row>
    <row r="344" spans="2:19" s="67" customFormat="1" ht="20.25" customHeight="1" x14ac:dyDescent="0.25">
      <c r="B344" s="756"/>
      <c r="C344" s="758" t="s">
        <v>143</v>
      </c>
      <c r="D344" s="759"/>
      <c r="E344" s="760"/>
      <c r="F344" s="117">
        <v>881</v>
      </c>
      <c r="G344" s="117">
        <v>875</v>
      </c>
      <c r="H344" s="117">
        <v>62</v>
      </c>
      <c r="I344" s="117">
        <v>51</v>
      </c>
      <c r="J344" s="108">
        <v>772.7</v>
      </c>
      <c r="K344" s="108">
        <v>981</v>
      </c>
      <c r="L344" s="108">
        <v>118.1</v>
      </c>
      <c r="M344" s="108">
        <v>58.2</v>
      </c>
      <c r="N344" s="99">
        <v>0</v>
      </c>
      <c r="O344" s="99">
        <v>0</v>
      </c>
      <c r="P344" s="99">
        <v>22571</v>
      </c>
      <c r="Q344" s="99">
        <v>20718</v>
      </c>
      <c r="R344" s="156">
        <v>32</v>
      </c>
      <c r="S344" s="156">
        <v>29</v>
      </c>
    </row>
    <row r="345" spans="2:19" s="67" customFormat="1" ht="31.5" customHeight="1" x14ac:dyDescent="0.25">
      <c r="B345" s="756"/>
      <c r="C345" s="758" t="s">
        <v>144</v>
      </c>
      <c r="D345" s="759"/>
      <c r="E345" s="760"/>
      <c r="F345" s="117">
        <v>881</v>
      </c>
      <c r="G345" s="117">
        <v>875</v>
      </c>
      <c r="H345" s="117">
        <v>58</v>
      </c>
      <c r="I345" s="117">
        <v>70</v>
      </c>
      <c r="J345" s="108">
        <v>772.7</v>
      </c>
      <c r="K345" s="108">
        <v>981</v>
      </c>
      <c r="L345" s="108">
        <v>118.9</v>
      </c>
      <c r="M345" s="108">
        <v>73.599999999999994</v>
      </c>
      <c r="N345" s="99">
        <v>0</v>
      </c>
      <c r="O345" s="99">
        <v>0</v>
      </c>
      <c r="P345" s="99">
        <v>26325</v>
      </c>
      <c r="Q345" s="99">
        <v>24152</v>
      </c>
      <c r="R345" s="156">
        <v>40</v>
      </c>
      <c r="S345" s="156">
        <v>26</v>
      </c>
    </row>
    <row r="346" spans="2:19" s="67" customFormat="1" ht="31.5" customHeight="1" x14ac:dyDescent="0.25">
      <c r="B346" s="756"/>
      <c r="C346" s="758" t="s">
        <v>145</v>
      </c>
      <c r="D346" s="759"/>
      <c r="E346" s="760"/>
      <c r="F346" s="117">
        <v>272</v>
      </c>
      <c r="G346" s="117">
        <v>268</v>
      </c>
      <c r="H346" s="117">
        <v>64</v>
      </c>
      <c r="I346" s="117">
        <v>59</v>
      </c>
      <c r="J346" s="108">
        <v>1153.3</v>
      </c>
      <c r="K346" s="108">
        <v>1434.8</v>
      </c>
      <c r="L346" s="108">
        <v>305.8</v>
      </c>
      <c r="M346" s="108">
        <v>411.3</v>
      </c>
      <c r="N346" s="99">
        <v>0</v>
      </c>
      <c r="O346" s="99">
        <v>0</v>
      </c>
      <c r="P346" s="99">
        <v>7209</v>
      </c>
      <c r="Q346" s="99">
        <v>6614</v>
      </c>
      <c r="R346" s="156">
        <v>23</v>
      </c>
      <c r="S346" s="156">
        <v>23</v>
      </c>
    </row>
    <row r="347" spans="2:19" s="67" customFormat="1" ht="31.5" customHeight="1" x14ac:dyDescent="0.25">
      <c r="B347" s="756"/>
      <c r="C347" s="758" t="s">
        <v>146</v>
      </c>
      <c r="D347" s="759"/>
      <c r="E347" s="760"/>
      <c r="F347" s="117">
        <v>272</v>
      </c>
      <c r="G347" s="117">
        <v>268</v>
      </c>
      <c r="H347" s="117">
        <v>104</v>
      </c>
      <c r="I347" s="117">
        <v>98</v>
      </c>
      <c r="J347" s="108">
        <v>1153.3</v>
      </c>
      <c r="K347" s="108">
        <v>1434.8</v>
      </c>
      <c r="L347" s="108">
        <v>698.8</v>
      </c>
      <c r="M347" s="108">
        <v>809.7</v>
      </c>
      <c r="N347" s="99">
        <v>0</v>
      </c>
      <c r="O347" s="99">
        <v>0</v>
      </c>
      <c r="P347" s="99">
        <v>17178</v>
      </c>
      <c r="Q347" s="99">
        <v>15760</v>
      </c>
      <c r="R347" s="156">
        <v>34</v>
      </c>
      <c r="S347" s="156">
        <v>32</v>
      </c>
    </row>
    <row r="348" spans="2:19" ht="18.75" customHeight="1" x14ac:dyDescent="0.25">
      <c r="B348" s="757"/>
      <c r="C348" s="758" t="s">
        <v>147</v>
      </c>
      <c r="D348" s="759"/>
      <c r="E348" s="760"/>
      <c r="F348" s="117">
        <v>272</v>
      </c>
      <c r="G348" s="117">
        <v>268</v>
      </c>
      <c r="H348" s="117">
        <v>33</v>
      </c>
      <c r="I348" s="117">
        <v>23</v>
      </c>
      <c r="J348" s="108">
        <v>1153.3</v>
      </c>
      <c r="K348" s="108">
        <v>1434.8</v>
      </c>
      <c r="L348" s="108">
        <v>105.2</v>
      </c>
      <c r="M348" s="108">
        <v>133.1</v>
      </c>
      <c r="N348" s="99">
        <v>0</v>
      </c>
      <c r="O348" s="99">
        <v>0</v>
      </c>
      <c r="P348" s="99">
        <v>16884</v>
      </c>
      <c r="Q348" s="99">
        <v>15490</v>
      </c>
      <c r="R348" s="156">
        <v>5</v>
      </c>
      <c r="S348" s="156">
        <v>9</v>
      </c>
    </row>
    <row r="349" spans="2:19" s="67" customFormat="1" ht="10.5" customHeight="1" x14ac:dyDescent="0.25">
      <c r="B349" s="125"/>
      <c r="C349" s="777"/>
      <c r="D349" s="778"/>
      <c r="E349" s="779"/>
      <c r="F349" s="40"/>
      <c r="G349" s="40"/>
      <c r="H349" s="40"/>
      <c r="I349" s="40"/>
      <c r="J349" s="39"/>
      <c r="K349" s="39"/>
      <c r="L349" s="39"/>
      <c r="M349" s="39"/>
      <c r="N349" s="39"/>
      <c r="O349" s="39"/>
      <c r="P349" s="39"/>
      <c r="Q349" s="39"/>
      <c r="R349" s="10"/>
      <c r="S349" s="10"/>
    </row>
    <row r="350" spans="2:19" s="67" customFormat="1" ht="30.75" customHeight="1" x14ac:dyDescent="0.25">
      <c r="B350" s="767" t="s">
        <v>175</v>
      </c>
      <c r="C350" s="758" t="s">
        <v>127</v>
      </c>
      <c r="D350" s="759"/>
      <c r="E350" s="760"/>
      <c r="F350" s="99">
        <v>7909</v>
      </c>
      <c r="G350" s="99">
        <v>8641.2999999999993</v>
      </c>
      <c r="H350" s="99">
        <v>7909</v>
      </c>
      <c r="I350" s="99">
        <v>8641.2999999999993</v>
      </c>
      <c r="J350" s="99">
        <v>253026</v>
      </c>
      <c r="K350" s="99">
        <v>278244</v>
      </c>
      <c r="L350" s="99">
        <v>253026</v>
      </c>
      <c r="M350" s="99">
        <v>278244</v>
      </c>
      <c r="N350" s="99">
        <v>2938</v>
      </c>
      <c r="O350" s="99">
        <v>2212</v>
      </c>
      <c r="P350" s="99">
        <v>20010</v>
      </c>
      <c r="Q350" s="99">
        <v>18562</v>
      </c>
      <c r="R350" s="156">
        <v>16</v>
      </c>
      <c r="S350" s="156">
        <v>17</v>
      </c>
    </row>
    <row r="351" spans="2:19" s="67" customFormat="1" ht="30.75" customHeight="1" x14ac:dyDescent="0.25">
      <c r="B351" s="767"/>
      <c r="C351" s="758" t="s">
        <v>128</v>
      </c>
      <c r="D351" s="759"/>
      <c r="E351" s="760"/>
      <c r="F351" s="99" t="s">
        <v>40</v>
      </c>
      <c r="G351" s="99" t="s">
        <v>40</v>
      </c>
      <c r="H351" s="99" t="s">
        <v>40</v>
      </c>
      <c r="I351" s="99" t="s">
        <v>40</v>
      </c>
      <c r="J351" s="99">
        <v>3310</v>
      </c>
      <c r="K351" s="99">
        <v>1983</v>
      </c>
      <c r="L351" s="99">
        <v>3310</v>
      </c>
      <c r="M351" s="99">
        <v>1983</v>
      </c>
      <c r="N351" s="99">
        <v>-12</v>
      </c>
      <c r="O351" s="99">
        <v>-147</v>
      </c>
      <c r="P351" s="99">
        <v>122</v>
      </c>
      <c r="Q351" s="99">
        <v>122</v>
      </c>
      <c r="R351" s="156">
        <v>8</v>
      </c>
      <c r="S351" s="156">
        <v>8</v>
      </c>
    </row>
    <row r="352" spans="2:19" s="67" customFormat="1" ht="30" customHeight="1" x14ac:dyDescent="0.25">
      <c r="B352" s="767"/>
      <c r="C352" s="758" t="s">
        <v>176</v>
      </c>
      <c r="D352" s="759"/>
      <c r="E352" s="760"/>
      <c r="F352" s="117">
        <v>920</v>
      </c>
      <c r="G352" s="117">
        <v>904</v>
      </c>
      <c r="H352" s="117">
        <v>424</v>
      </c>
      <c r="I352" s="117">
        <v>481</v>
      </c>
      <c r="J352" s="108">
        <v>0</v>
      </c>
      <c r="K352" s="108">
        <v>0</v>
      </c>
      <c r="L352" s="108">
        <v>0</v>
      </c>
      <c r="M352" s="108">
        <v>0</v>
      </c>
      <c r="N352" s="108">
        <v>0</v>
      </c>
      <c r="O352" s="108">
        <v>0</v>
      </c>
      <c r="P352" s="99">
        <v>67489</v>
      </c>
      <c r="Q352" s="99">
        <v>69120</v>
      </c>
      <c r="R352" s="96">
        <v>105</v>
      </c>
      <c r="S352" s="96">
        <v>102</v>
      </c>
    </row>
    <row r="353" spans="2:19" s="67" customFormat="1" ht="30" customHeight="1" x14ac:dyDescent="0.25">
      <c r="B353" s="767"/>
      <c r="C353" s="758" t="s">
        <v>177</v>
      </c>
      <c r="D353" s="759"/>
      <c r="E353" s="760"/>
      <c r="F353" s="117">
        <v>920</v>
      </c>
      <c r="G353" s="117">
        <v>904</v>
      </c>
      <c r="H353" s="117">
        <v>179</v>
      </c>
      <c r="I353" s="117">
        <v>153</v>
      </c>
      <c r="J353" s="108">
        <v>0</v>
      </c>
      <c r="K353" s="108">
        <v>0</v>
      </c>
      <c r="L353" s="108">
        <v>0</v>
      </c>
      <c r="M353" s="108">
        <v>0</v>
      </c>
      <c r="N353" s="108">
        <v>0</v>
      </c>
      <c r="O353" s="108">
        <v>0</v>
      </c>
      <c r="P353" s="99">
        <v>41115</v>
      </c>
      <c r="Q353" s="99">
        <v>41752</v>
      </c>
      <c r="R353" s="96">
        <v>47</v>
      </c>
      <c r="S353" s="96">
        <v>56</v>
      </c>
    </row>
    <row r="354" spans="2:19" s="67" customFormat="1" ht="30" customHeight="1" x14ac:dyDescent="0.25">
      <c r="B354" s="767"/>
      <c r="C354" s="758" t="s">
        <v>178</v>
      </c>
      <c r="D354" s="759"/>
      <c r="E354" s="760"/>
      <c r="F354" s="117">
        <v>920</v>
      </c>
      <c r="G354" s="117">
        <v>904</v>
      </c>
      <c r="H354" s="117">
        <v>213</v>
      </c>
      <c r="I354" s="117">
        <v>171</v>
      </c>
      <c r="J354" s="108">
        <v>0</v>
      </c>
      <c r="K354" s="108">
        <v>0</v>
      </c>
      <c r="L354" s="108">
        <v>0</v>
      </c>
      <c r="M354" s="108">
        <v>0</v>
      </c>
      <c r="N354" s="108">
        <v>0</v>
      </c>
      <c r="O354" s="108">
        <v>0</v>
      </c>
      <c r="P354" s="99">
        <v>35637</v>
      </c>
      <c r="Q354" s="99">
        <v>36323</v>
      </c>
      <c r="R354" s="96">
        <v>49</v>
      </c>
      <c r="S354" s="96">
        <v>59</v>
      </c>
    </row>
    <row r="355" spans="2:19" s="67" customFormat="1" ht="33" customHeight="1" x14ac:dyDescent="0.25">
      <c r="B355" s="767"/>
      <c r="C355" s="758" t="s">
        <v>179</v>
      </c>
      <c r="D355" s="759"/>
      <c r="E355" s="760"/>
      <c r="F355" s="117">
        <v>920</v>
      </c>
      <c r="G355" s="117">
        <v>904</v>
      </c>
      <c r="H355" s="117">
        <v>104</v>
      </c>
      <c r="I355" s="117">
        <v>99</v>
      </c>
      <c r="J355" s="108">
        <v>0</v>
      </c>
      <c r="K355" s="108">
        <v>0</v>
      </c>
      <c r="L355" s="108">
        <v>0</v>
      </c>
      <c r="M355" s="108">
        <v>0</v>
      </c>
      <c r="N355" s="108">
        <v>0</v>
      </c>
      <c r="O355" s="108">
        <v>0</v>
      </c>
      <c r="P355" s="99">
        <v>40703</v>
      </c>
      <c r="Q355" s="99">
        <v>41441</v>
      </c>
      <c r="R355" s="96">
        <v>46</v>
      </c>
      <c r="S355" s="96">
        <v>41</v>
      </c>
    </row>
    <row r="356" spans="2:19" s="67" customFormat="1" ht="30" customHeight="1" x14ac:dyDescent="0.25">
      <c r="B356" s="767"/>
      <c r="C356" s="758" t="s">
        <v>316</v>
      </c>
      <c r="D356" s="759"/>
      <c r="E356" s="760"/>
      <c r="F356" s="117">
        <v>421</v>
      </c>
      <c r="G356" s="117">
        <v>444</v>
      </c>
      <c r="H356" s="117">
        <v>95</v>
      </c>
      <c r="I356" s="117">
        <v>96</v>
      </c>
      <c r="J356" s="108">
        <v>1572.5</v>
      </c>
      <c r="K356" s="108">
        <v>1979.8</v>
      </c>
      <c r="L356" s="108">
        <v>605.5</v>
      </c>
      <c r="M356" s="108">
        <v>853.7</v>
      </c>
      <c r="N356" s="108">
        <v>0</v>
      </c>
      <c r="O356" s="108">
        <v>0</v>
      </c>
      <c r="P356" s="99">
        <v>8439</v>
      </c>
      <c r="Q356" s="99">
        <v>9157</v>
      </c>
      <c r="R356" s="96">
        <v>22</v>
      </c>
      <c r="S356" s="96">
        <v>30</v>
      </c>
    </row>
    <row r="357" spans="2:19" s="67" customFormat="1" ht="30" customHeight="1" x14ac:dyDescent="0.25">
      <c r="B357" s="767"/>
      <c r="C357" s="758" t="s">
        <v>317</v>
      </c>
      <c r="D357" s="759"/>
      <c r="E357" s="760"/>
      <c r="F357" s="117">
        <v>421</v>
      </c>
      <c r="G357" s="117">
        <v>444</v>
      </c>
      <c r="H357" s="117">
        <v>80</v>
      </c>
      <c r="I357" s="117">
        <v>97</v>
      </c>
      <c r="J357" s="108">
        <v>1572.5</v>
      </c>
      <c r="K357" s="108">
        <v>1979.8</v>
      </c>
      <c r="L357" s="108">
        <v>455.1</v>
      </c>
      <c r="M357" s="108">
        <v>627.1</v>
      </c>
      <c r="N357" s="108">
        <v>0</v>
      </c>
      <c r="O357" s="108">
        <v>0</v>
      </c>
      <c r="P357" s="99">
        <v>7606</v>
      </c>
      <c r="Q357" s="99">
        <v>7843</v>
      </c>
      <c r="R357" s="96">
        <v>18</v>
      </c>
      <c r="S357" s="96">
        <v>18</v>
      </c>
    </row>
    <row r="358" spans="2:19" s="67" customFormat="1" ht="18.75" customHeight="1" x14ac:dyDescent="0.25">
      <c r="B358" s="767"/>
      <c r="C358" s="758" t="s">
        <v>315</v>
      </c>
      <c r="D358" s="759"/>
      <c r="E358" s="760"/>
      <c r="F358" s="117">
        <v>421</v>
      </c>
      <c r="G358" s="117">
        <v>444</v>
      </c>
      <c r="H358" s="117">
        <v>26</v>
      </c>
      <c r="I358" s="117">
        <v>27</v>
      </c>
      <c r="J358" s="108">
        <v>1572.5</v>
      </c>
      <c r="K358" s="108">
        <v>1979.8</v>
      </c>
      <c r="L358" s="108">
        <v>227.8</v>
      </c>
      <c r="M358" s="108">
        <v>221.6</v>
      </c>
      <c r="N358" s="108">
        <v>0</v>
      </c>
      <c r="O358" s="108">
        <v>0</v>
      </c>
      <c r="P358" s="99">
        <v>3205</v>
      </c>
      <c r="Q358" s="99">
        <v>3242</v>
      </c>
      <c r="R358" s="96">
        <v>13</v>
      </c>
      <c r="S358" s="96">
        <v>10</v>
      </c>
    </row>
    <row r="359" spans="2:19" s="67" customFormat="1" ht="19.5" customHeight="1" x14ac:dyDescent="0.25">
      <c r="B359" s="767"/>
      <c r="C359" s="758" t="s">
        <v>314</v>
      </c>
      <c r="D359" s="759"/>
      <c r="E359" s="760"/>
      <c r="F359" s="117">
        <v>421</v>
      </c>
      <c r="G359" s="117">
        <v>444</v>
      </c>
      <c r="H359" s="117">
        <v>37</v>
      </c>
      <c r="I359" s="117">
        <v>35</v>
      </c>
      <c r="J359" s="99">
        <v>1572.5</v>
      </c>
      <c r="K359" s="99">
        <v>1979.8</v>
      </c>
      <c r="L359" s="99">
        <v>284.10000000000002</v>
      </c>
      <c r="M359" s="99">
        <v>277.39999999999998</v>
      </c>
      <c r="N359" s="99">
        <v>0</v>
      </c>
      <c r="O359" s="99">
        <v>0</v>
      </c>
      <c r="P359" s="99">
        <v>3375</v>
      </c>
      <c r="Q359" s="99">
        <v>3374</v>
      </c>
      <c r="R359" s="96">
        <v>9</v>
      </c>
      <c r="S359" s="96">
        <v>9</v>
      </c>
    </row>
    <row r="360" spans="2:19" s="67" customFormat="1" ht="30" customHeight="1" x14ac:dyDescent="0.25">
      <c r="B360" s="767"/>
      <c r="C360" s="758" t="s">
        <v>180</v>
      </c>
      <c r="D360" s="759"/>
      <c r="E360" s="760"/>
      <c r="F360" s="117">
        <v>920</v>
      </c>
      <c r="G360" s="117">
        <v>904</v>
      </c>
      <c r="H360" s="117">
        <v>147</v>
      </c>
      <c r="I360" s="117">
        <v>165</v>
      </c>
      <c r="J360" s="99">
        <v>0</v>
      </c>
      <c r="K360" s="99">
        <v>0</v>
      </c>
      <c r="L360" s="99">
        <v>0</v>
      </c>
      <c r="M360" s="99">
        <v>0</v>
      </c>
      <c r="N360" s="99">
        <v>0</v>
      </c>
      <c r="O360" s="99">
        <v>0</v>
      </c>
      <c r="P360" s="99">
        <v>1096</v>
      </c>
      <c r="Q360" s="99">
        <v>1121</v>
      </c>
      <c r="R360" s="96">
        <v>5</v>
      </c>
      <c r="S360" s="96">
        <v>5</v>
      </c>
    </row>
    <row r="361" spans="2:19" s="67" customFormat="1" ht="30" customHeight="1" x14ac:dyDescent="0.25">
      <c r="B361" s="767"/>
      <c r="C361" s="758" t="s">
        <v>181</v>
      </c>
      <c r="D361" s="759"/>
      <c r="E361" s="760"/>
      <c r="F361" s="117">
        <v>920</v>
      </c>
      <c r="G361" s="117">
        <v>904</v>
      </c>
      <c r="H361" s="117">
        <v>175</v>
      </c>
      <c r="I361" s="117">
        <v>176</v>
      </c>
      <c r="J361" s="99">
        <v>0</v>
      </c>
      <c r="K361" s="99">
        <v>0</v>
      </c>
      <c r="L361" s="99">
        <v>0</v>
      </c>
      <c r="M361" s="99">
        <v>0</v>
      </c>
      <c r="N361" s="99">
        <v>0</v>
      </c>
      <c r="O361" s="99">
        <v>0</v>
      </c>
      <c r="P361" s="99">
        <v>8599</v>
      </c>
      <c r="Q361" s="99">
        <v>8611</v>
      </c>
      <c r="R361" s="96">
        <v>5</v>
      </c>
      <c r="S361" s="96">
        <v>3</v>
      </c>
    </row>
    <row r="362" spans="2:19" s="67" customFormat="1" ht="30" customHeight="1" x14ac:dyDescent="0.25">
      <c r="B362" s="767"/>
      <c r="C362" s="758" t="s">
        <v>183</v>
      </c>
      <c r="D362" s="759"/>
      <c r="E362" s="760"/>
      <c r="F362" s="117">
        <v>920</v>
      </c>
      <c r="G362" s="117">
        <v>904</v>
      </c>
      <c r="H362" s="117">
        <v>151</v>
      </c>
      <c r="I362" s="117">
        <v>155</v>
      </c>
      <c r="J362" s="99">
        <v>0</v>
      </c>
      <c r="K362" s="99">
        <v>0</v>
      </c>
      <c r="L362" s="99">
        <v>0</v>
      </c>
      <c r="M362" s="99">
        <v>0</v>
      </c>
      <c r="N362" s="99">
        <v>0</v>
      </c>
      <c r="O362" s="99">
        <v>0</v>
      </c>
      <c r="P362" s="99">
        <v>403</v>
      </c>
      <c r="Q362" s="99">
        <v>355</v>
      </c>
      <c r="R362" s="96">
        <v>10</v>
      </c>
      <c r="S362" s="96">
        <v>11</v>
      </c>
    </row>
    <row r="363" spans="2:19" s="67" customFormat="1" ht="44.25" customHeight="1" x14ac:dyDescent="0.25">
      <c r="B363" s="767"/>
      <c r="C363" s="758" t="s">
        <v>184</v>
      </c>
      <c r="D363" s="759"/>
      <c r="E363" s="760"/>
      <c r="F363" s="117"/>
      <c r="G363" s="117"/>
      <c r="H363" s="117"/>
      <c r="I363" s="117"/>
      <c r="J363" s="99"/>
      <c r="K363" s="99"/>
      <c r="L363" s="99"/>
      <c r="M363" s="99"/>
      <c r="N363" s="99"/>
      <c r="O363" s="99"/>
      <c r="P363" s="99"/>
      <c r="Q363" s="99"/>
      <c r="R363" s="96"/>
      <c r="S363" s="96"/>
    </row>
    <row r="364" spans="2:19" s="67" customFormat="1" ht="30" customHeight="1" x14ac:dyDescent="0.25">
      <c r="B364" s="767"/>
      <c r="C364" s="758" t="s">
        <v>185</v>
      </c>
      <c r="D364" s="759"/>
      <c r="E364" s="760"/>
      <c r="F364" s="117"/>
      <c r="G364" s="117"/>
      <c r="H364" s="117"/>
      <c r="I364" s="117"/>
      <c r="J364" s="99"/>
      <c r="K364" s="99"/>
      <c r="L364" s="99"/>
      <c r="M364" s="99"/>
      <c r="N364" s="99"/>
      <c r="O364" s="99"/>
      <c r="P364" s="99"/>
      <c r="Q364" s="99"/>
      <c r="R364" s="96"/>
      <c r="S364" s="96"/>
    </row>
    <row r="365" spans="2:19" s="67" customFormat="1" ht="43.5" customHeight="1" x14ac:dyDescent="0.25">
      <c r="B365" s="767"/>
      <c r="C365" s="758" t="s">
        <v>271</v>
      </c>
      <c r="D365" s="759"/>
      <c r="E365" s="760"/>
      <c r="F365" s="117"/>
      <c r="G365" s="117"/>
      <c r="H365" s="117"/>
      <c r="I365" s="117"/>
      <c r="J365" s="99"/>
      <c r="K365" s="99"/>
      <c r="L365" s="99"/>
      <c r="M365" s="99"/>
      <c r="N365" s="99"/>
      <c r="O365" s="99"/>
      <c r="P365" s="99"/>
      <c r="Q365" s="99"/>
      <c r="R365" s="96"/>
      <c r="S365" s="96"/>
    </row>
    <row r="366" spans="2:19" ht="11.25" customHeight="1" x14ac:dyDescent="0.25">
      <c r="B366" s="45"/>
      <c r="C366" s="913"/>
      <c r="D366" s="914"/>
      <c r="E366" s="915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</row>
    <row r="367" spans="2:19" s="67" customFormat="1" ht="30.75" customHeight="1" x14ac:dyDescent="0.25">
      <c r="B367" s="252"/>
      <c r="C367" s="777"/>
      <c r="D367" s="778"/>
      <c r="E367" s="77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20"/>
      <c r="S367" s="120"/>
    </row>
    <row r="368" spans="2:19" ht="30.75" customHeight="1" x14ac:dyDescent="0.25">
      <c r="B368" s="755" t="s">
        <v>36</v>
      </c>
      <c r="C368" s="758" t="s">
        <v>313</v>
      </c>
      <c r="D368" s="759"/>
      <c r="E368" s="759"/>
      <c r="F368" s="131">
        <v>745</v>
      </c>
      <c r="G368" s="131">
        <v>740</v>
      </c>
      <c r="H368" s="131">
        <v>250</v>
      </c>
      <c r="I368" s="131">
        <v>224</v>
      </c>
      <c r="J368" s="133">
        <v>0</v>
      </c>
      <c r="K368" s="133">
        <v>0</v>
      </c>
      <c r="L368" s="133">
        <v>0</v>
      </c>
      <c r="M368" s="133">
        <v>0</v>
      </c>
      <c r="N368" s="133">
        <v>0</v>
      </c>
      <c r="O368" s="133">
        <v>0</v>
      </c>
      <c r="P368" s="133">
        <v>357.6</v>
      </c>
      <c r="Q368" s="133">
        <v>0</v>
      </c>
      <c r="R368" s="141">
        <v>10</v>
      </c>
      <c r="S368" s="141">
        <v>7</v>
      </c>
    </row>
    <row r="369" spans="2:19" s="67" customFormat="1" ht="29.25" customHeight="1" x14ac:dyDescent="0.25">
      <c r="B369" s="756"/>
      <c r="C369" s="758" t="s">
        <v>186</v>
      </c>
      <c r="D369" s="759"/>
      <c r="E369" s="760"/>
      <c r="F369" s="121">
        <v>262</v>
      </c>
      <c r="G369" s="122">
        <v>289</v>
      </c>
      <c r="H369" s="142">
        <v>32</v>
      </c>
      <c r="I369" s="143">
        <v>28</v>
      </c>
      <c r="J369" s="102">
        <v>1564.7</v>
      </c>
      <c r="K369" s="102">
        <v>1571.9</v>
      </c>
      <c r="L369" s="102">
        <v>333</v>
      </c>
      <c r="M369" s="102">
        <v>335</v>
      </c>
      <c r="N369" s="102">
        <v>0</v>
      </c>
      <c r="O369" s="102">
        <v>0</v>
      </c>
      <c r="P369" s="102">
        <v>561</v>
      </c>
      <c r="Q369" s="102">
        <v>580</v>
      </c>
      <c r="R369" s="127">
        <v>14</v>
      </c>
      <c r="S369" s="127">
        <v>13</v>
      </c>
    </row>
    <row r="370" spans="2:19" s="67" customFormat="1" ht="30.75" customHeight="1" x14ac:dyDescent="0.25">
      <c r="B370" s="756"/>
      <c r="C370" s="758" t="s">
        <v>124</v>
      </c>
      <c r="D370" s="759"/>
      <c r="E370" s="760"/>
      <c r="F370" s="117">
        <v>262</v>
      </c>
      <c r="G370" s="118">
        <v>289</v>
      </c>
      <c r="H370" s="142">
        <v>67</v>
      </c>
      <c r="I370" s="142">
        <v>61</v>
      </c>
      <c r="J370" s="134">
        <v>1564.7</v>
      </c>
      <c r="K370" s="134">
        <v>1571.9</v>
      </c>
      <c r="L370" s="134">
        <v>738</v>
      </c>
      <c r="M370" s="134">
        <v>732</v>
      </c>
      <c r="N370" s="134">
        <v>0</v>
      </c>
      <c r="O370" s="134">
        <v>0</v>
      </c>
      <c r="P370" s="134">
        <v>55625.9</v>
      </c>
      <c r="Q370" s="134">
        <v>54189.5</v>
      </c>
      <c r="R370" s="142">
        <v>32</v>
      </c>
      <c r="S370" s="142">
        <v>30</v>
      </c>
    </row>
    <row r="371" spans="2:19" s="67" customFormat="1" ht="30" customHeight="1" x14ac:dyDescent="0.25">
      <c r="B371" s="756"/>
      <c r="C371" s="758" t="s">
        <v>311</v>
      </c>
      <c r="D371" s="759"/>
      <c r="E371" s="760"/>
      <c r="F371" s="117">
        <v>262</v>
      </c>
      <c r="G371" s="118">
        <v>289</v>
      </c>
      <c r="H371" s="142">
        <v>40</v>
      </c>
      <c r="I371" s="142">
        <v>42</v>
      </c>
      <c r="J371" s="145">
        <v>1564.7</v>
      </c>
      <c r="K371" s="142">
        <v>1571.9</v>
      </c>
      <c r="L371" s="134">
        <v>485</v>
      </c>
      <c r="M371" s="134">
        <v>487</v>
      </c>
      <c r="N371" s="134">
        <v>0</v>
      </c>
      <c r="O371" s="134">
        <v>0</v>
      </c>
      <c r="P371" s="134">
        <v>48382</v>
      </c>
      <c r="Q371" s="134">
        <v>44975</v>
      </c>
      <c r="R371" s="142">
        <v>23</v>
      </c>
      <c r="S371" s="142">
        <v>22</v>
      </c>
    </row>
    <row r="372" spans="2:19" s="67" customFormat="1" ht="45.75" customHeight="1" x14ac:dyDescent="0.25">
      <c r="B372" s="756"/>
      <c r="C372" s="758" t="s">
        <v>312</v>
      </c>
      <c r="D372" s="759"/>
      <c r="E372" s="760"/>
      <c r="F372" s="117">
        <v>745</v>
      </c>
      <c r="G372" s="118">
        <v>740</v>
      </c>
      <c r="H372" s="142">
        <v>423</v>
      </c>
      <c r="I372" s="142">
        <v>371</v>
      </c>
      <c r="J372" s="145">
        <v>0</v>
      </c>
      <c r="K372" s="145">
        <v>0</v>
      </c>
      <c r="L372" s="134">
        <v>0</v>
      </c>
      <c r="M372" s="134">
        <v>0</v>
      </c>
      <c r="N372" s="134">
        <v>0</v>
      </c>
      <c r="O372" s="134">
        <v>0</v>
      </c>
      <c r="P372" s="134">
        <v>9044</v>
      </c>
      <c r="Q372" s="134">
        <v>401122</v>
      </c>
      <c r="R372" s="142">
        <v>73</v>
      </c>
      <c r="S372" s="142">
        <v>74</v>
      </c>
    </row>
    <row r="373" spans="2:19" s="67" customFormat="1" ht="31.5" customHeight="1" x14ac:dyDescent="0.25">
      <c r="B373" s="756"/>
      <c r="C373" s="758" t="s">
        <v>310</v>
      </c>
      <c r="D373" s="759"/>
      <c r="E373" s="760"/>
      <c r="F373" s="117">
        <v>745</v>
      </c>
      <c r="G373" s="118">
        <v>740</v>
      </c>
      <c r="H373" s="142">
        <v>30</v>
      </c>
      <c r="I373" s="142">
        <v>24</v>
      </c>
      <c r="J373" s="145">
        <v>0</v>
      </c>
      <c r="K373" s="145">
        <v>0</v>
      </c>
      <c r="L373" s="145">
        <v>0</v>
      </c>
      <c r="M373" s="145">
        <v>0</v>
      </c>
      <c r="N373" s="102">
        <v>0</v>
      </c>
      <c r="O373" s="102">
        <v>0</v>
      </c>
      <c r="P373" s="134">
        <v>2101</v>
      </c>
      <c r="Q373" s="134">
        <v>1539.4</v>
      </c>
      <c r="R373" s="142">
        <v>24</v>
      </c>
      <c r="S373" s="142">
        <v>23</v>
      </c>
    </row>
    <row r="374" spans="2:19" s="67" customFormat="1" ht="30.75" customHeight="1" x14ac:dyDescent="0.25">
      <c r="B374" s="756"/>
      <c r="C374" s="758" t="s">
        <v>309</v>
      </c>
      <c r="D374" s="759"/>
      <c r="E374" s="760"/>
      <c r="F374" s="117">
        <v>745</v>
      </c>
      <c r="G374" s="118">
        <v>740</v>
      </c>
      <c r="H374" s="146">
        <v>20</v>
      </c>
      <c r="I374" s="146">
        <v>19</v>
      </c>
      <c r="J374" s="145">
        <v>0</v>
      </c>
      <c r="K374" s="145">
        <v>0</v>
      </c>
      <c r="L374" s="145">
        <v>0</v>
      </c>
      <c r="M374" s="145">
        <v>0</v>
      </c>
      <c r="N374" s="102">
        <v>0</v>
      </c>
      <c r="O374" s="102">
        <v>0</v>
      </c>
      <c r="P374" s="134">
        <v>22798</v>
      </c>
      <c r="Q374" s="134">
        <v>21387</v>
      </c>
      <c r="R374" s="146">
        <v>22</v>
      </c>
      <c r="S374" s="146">
        <v>20</v>
      </c>
    </row>
    <row r="375" spans="2:19" s="67" customFormat="1" ht="29.25" customHeight="1" x14ac:dyDescent="0.25">
      <c r="B375" s="756"/>
      <c r="C375" s="798" t="s">
        <v>308</v>
      </c>
      <c r="D375" s="799"/>
      <c r="E375" s="800"/>
      <c r="F375" s="117">
        <v>745</v>
      </c>
      <c r="G375" s="118">
        <v>740</v>
      </c>
      <c r="H375" s="142">
        <v>26</v>
      </c>
      <c r="I375" s="142">
        <v>19</v>
      </c>
      <c r="J375" s="145">
        <v>0</v>
      </c>
      <c r="K375" s="145">
        <v>0</v>
      </c>
      <c r="L375" s="145">
        <v>0</v>
      </c>
      <c r="M375" s="145">
        <v>0</v>
      </c>
      <c r="N375" s="102">
        <v>0</v>
      </c>
      <c r="O375" s="102">
        <v>0</v>
      </c>
      <c r="P375" s="134">
        <v>2553</v>
      </c>
      <c r="Q375" s="134">
        <v>1989</v>
      </c>
      <c r="R375" s="142">
        <v>20</v>
      </c>
      <c r="S375" s="142">
        <v>20</v>
      </c>
    </row>
    <row r="376" spans="2:19" s="67" customFormat="1" ht="11.25" customHeight="1" x14ac:dyDescent="0.25">
      <c r="B376" s="757"/>
      <c r="C376" s="777"/>
      <c r="D376" s="778"/>
      <c r="E376" s="779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40"/>
      <c r="S376" s="40"/>
    </row>
    <row r="377" spans="2:19" s="67" customFormat="1" ht="15.75" customHeight="1" x14ac:dyDescent="0.25">
      <c r="B377" s="755" t="s">
        <v>41</v>
      </c>
      <c r="C377" s="858" t="s">
        <v>43</v>
      </c>
      <c r="D377" s="859"/>
      <c r="E377" s="860"/>
      <c r="F377" s="163">
        <v>102.7</v>
      </c>
      <c r="G377" s="162">
        <v>107.64</v>
      </c>
      <c r="H377" s="163">
        <v>102.7</v>
      </c>
      <c r="I377" s="162">
        <v>107.64</v>
      </c>
      <c r="J377" s="164">
        <v>3251</v>
      </c>
      <c r="K377" s="162">
        <v>3393</v>
      </c>
      <c r="L377" s="163">
        <v>3251</v>
      </c>
      <c r="M377" s="162">
        <v>3393</v>
      </c>
      <c r="N377" s="163">
        <v>184</v>
      </c>
      <c r="O377" s="162">
        <v>-165</v>
      </c>
      <c r="P377" s="163">
        <v>1757.6</v>
      </c>
      <c r="Q377" s="162">
        <v>1615</v>
      </c>
      <c r="R377" s="165">
        <v>6</v>
      </c>
      <c r="S377" s="166">
        <v>9</v>
      </c>
    </row>
    <row r="378" spans="2:19" ht="17.25" customHeight="1" x14ac:dyDescent="0.25">
      <c r="B378" s="756"/>
      <c r="C378" s="861" t="s">
        <v>330</v>
      </c>
      <c r="D378" s="861"/>
      <c r="E378" s="861"/>
      <c r="F378" s="279">
        <v>25306.7</v>
      </c>
      <c r="G378" s="99">
        <v>25481.8</v>
      </c>
      <c r="H378" s="279">
        <v>25306.7</v>
      </c>
      <c r="I378" s="99">
        <v>25481.8</v>
      </c>
      <c r="J378" s="279">
        <v>54988</v>
      </c>
      <c r="K378" s="99">
        <v>58694</v>
      </c>
      <c r="L378" s="279">
        <v>54988</v>
      </c>
      <c r="M378" s="99">
        <v>58694</v>
      </c>
      <c r="N378" s="279">
        <v>3493</v>
      </c>
      <c r="O378" s="99">
        <v>88</v>
      </c>
      <c r="P378" s="279">
        <v>24483</v>
      </c>
      <c r="Q378" s="99">
        <v>24854</v>
      </c>
      <c r="R378" s="168">
        <v>63</v>
      </c>
      <c r="S378" s="117">
        <v>63</v>
      </c>
    </row>
    <row r="379" spans="2:19" ht="14.25" customHeight="1" x14ac:dyDescent="0.25">
      <c r="B379" s="756"/>
      <c r="C379" s="862" t="s">
        <v>211</v>
      </c>
      <c r="D379" s="863"/>
      <c r="E379" s="864"/>
      <c r="F379" s="280">
        <v>2757.4839999999999</v>
      </c>
      <c r="G379" s="281">
        <v>2686.4690000000001</v>
      </c>
      <c r="H379" s="280">
        <v>2757.4839999999999</v>
      </c>
      <c r="I379" s="281">
        <v>2686.4690000000001</v>
      </c>
      <c r="J379" s="280">
        <v>4874.3</v>
      </c>
      <c r="K379" s="281">
        <v>4879.6000000000004</v>
      </c>
      <c r="L379" s="280">
        <v>4874.3</v>
      </c>
      <c r="M379" s="281">
        <v>4879.6000000000004</v>
      </c>
      <c r="N379" s="280">
        <v>21</v>
      </c>
      <c r="O379" s="281">
        <v>90</v>
      </c>
      <c r="P379" s="280">
        <v>0</v>
      </c>
      <c r="Q379" s="281">
        <v>0</v>
      </c>
      <c r="R379" s="169">
        <v>19</v>
      </c>
      <c r="S379" s="170">
        <v>11</v>
      </c>
    </row>
    <row r="380" spans="2:19" ht="40.5" customHeight="1" x14ac:dyDescent="0.25">
      <c r="B380" s="756"/>
      <c r="C380" s="865" t="s">
        <v>214</v>
      </c>
      <c r="D380" s="866"/>
      <c r="E380" s="867"/>
      <c r="F380" s="173">
        <v>11.4</v>
      </c>
      <c r="G380" s="174">
        <v>13.4</v>
      </c>
      <c r="H380" s="173">
        <v>11.4</v>
      </c>
      <c r="I380" s="174">
        <v>13.4</v>
      </c>
      <c r="J380" s="173">
        <v>556</v>
      </c>
      <c r="K380" s="174">
        <v>720</v>
      </c>
      <c r="L380" s="173">
        <v>556</v>
      </c>
      <c r="M380" s="174">
        <v>720</v>
      </c>
      <c r="N380" s="173">
        <v>17</v>
      </c>
      <c r="O380" s="174">
        <v>29</v>
      </c>
      <c r="P380" s="173">
        <v>0</v>
      </c>
      <c r="Q380" s="174">
        <v>0</v>
      </c>
      <c r="R380" s="175">
        <v>1</v>
      </c>
      <c r="S380" s="176">
        <v>1</v>
      </c>
    </row>
    <row r="381" spans="2:19" ht="24" customHeight="1" x14ac:dyDescent="0.25">
      <c r="B381" s="756"/>
      <c r="C381" s="764" t="s">
        <v>331</v>
      </c>
      <c r="D381" s="765"/>
      <c r="E381" s="766"/>
      <c r="F381" s="179">
        <v>1093</v>
      </c>
      <c r="G381" s="180">
        <v>1120</v>
      </c>
      <c r="H381" s="179">
        <v>17</v>
      </c>
      <c r="I381" s="180">
        <v>0</v>
      </c>
      <c r="J381" s="177">
        <v>5654.9</v>
      </c>
      <c r="K381" s="178">
        <v>8945.6</v>
      </c>
      <c r="L381" s="177">
        <v>122.6</v>
      </c>
      <c r="M381" s="178">
        <v>118.1</v>
      </c>
      <c r="N381" s="177">
        <v>83.9</v>
      </c>
      <c r="O381" s="178">
        <v>0</v>
      </c>
      <c r="P381" s="177">
        <v>1833</v>
      </c>
      <c r="Q381" s="178">
        <v>0</v>
      </c>
      <c r="R381" s="179">
        <v>7</v>
      </c>
      <c r="S381" s="180">
        <v>0</v>
      </c>
    </row>
    <row r="382" spans="2:19" s="67" customFormat="1" ht="24" customHeight="1" x14ac:dyDescent="0.25">
      <c r="B382" s="756"/>
      <c r="C382" s="764" t="s">
        <v>332</v>
      </c>
      <c r="D382" s="765"/>
      <c r="E382" s="766"/>
      <c r="F382" s="179">
        <v>1093</v>
      </c>
      <c r="G382" s="180">
        <v>1120</v>
      </c>
      <c r="H382" s="179">
        <v>20</v>
      </c>
      <c r="I382" s="180">
        <v>18.916666666666668</v>
      </c>
      <c r="J382" s="177">
        <v>5654.9</v>
      </c>
      <c r="K382" s="178">
        <v>8945.6</v>
      </c>
      <c r="L382" s="177">
        <v>175.2</v>
      </c>
      <c r="M382" s="178">
        <v>258.10000000000002</v>
      </c>
      <c r="N382" s="177">
        <v>-62</v>
      </c>
      <c r="O382" s="178">
        <v>27.7</v>
      </c>
      <c r="P382" s="177">
        <v>611</v>
      </c>
      <c r="Q382" s="178">
        <v>552</v>
      </c>
      <c r="R382" s="179">
        <v>7</v>
      </c>
      <c r="S382" s="180">
        <v>7</v>
      </c>
    </row>
    <row r="383" spans="2:19" s="67" customFormat="1" ht="18.75" customHeight="1" x14ac:dyDescent="0.25">
      <c r="B383" s="756"/>
      <c r="C383" s="764" t="s">
        <v>333</v>
      </c>
      <c r="D383" s="765"/>
      <c r="E383" s="766"/>
      <c r="F383" s="179">
        <v>1093</v>
      </c>
      <c r="G383" s="180">
        <v>1120</v>
      </c>
      <c r="H383" s="179">
        <v>8</v>
      </c>
      <c r="I383" s="180">
        <v>7.166666666666667</v>
      </c>
      <c r="J383" s="177">
        <v>5654.9</v>
      </c>
      <c r="K383" s="178">
        <v>8945.6</v>
      </c>
      <c r="L383" s="177">
        <v>68.900000000000006</v>
      </c>
      <c r="M383" s="178">
        <v>84.2</v>
      </c>
      <c r="N383" s="177">
        <v>-13.3</v>
      </c>
      <c r="O383" s="178">
        <v>38</v>
      </c>
      <c r="P383" s="177">
        <v>1069</v>
      </c>
      <c r="Q383" s="178">
        <v>947</v>
      </c>
      <c r="R383" s="179">
        <v>7</v>
      </c>
      <c r="S383" s="180">
        <v>7</v>
      </c>
    </row>
    <row r="384" spans="2:19" s="67" customFormat="1" ht="28.5" customHeight="1" x14ac:dyDescent="0.25">
      <c r="B384" s="756"/>
      <c r="C384" s="764" t="s">
        <v>353</v>
      </c>
      <c r="D384" s="765"/>
      <c r="E384" s="766"/>
      <c r="F384" s="179">
        <v>1093</v>
      </c>
      <c r="G384" s="180">
        <v>1120</v>
      </c>
      <c r="H384" s="179">
        <v>59</v>
      </c>
      <c r="I384" s="180">
        <v>47.416666666666664</v>
      </c>
      <c r="J384" s="177">
        <v>5654.9</v>
      </c>
      <c r="K384" s="178">
        <v>8945.6</v>
      </c>
      <c r="L384" s="177">
        <v>515.4</v>
      </c>
      <c r="M384" s="178">
        <v>597.6</v>
      </c>
      <c r="N384" s="177">
        <v>-89.5</v>
      </c>
      <c r="O384" s="178">
        <v>22.6</v>
      </c>
      <c r="P384" s="177">
        <v>12302</v>
      </c>
      <c r="Q384" s="178">
        <v>7768</v>
      </c>
      <c r="R384" s="179">
        <v>25.5</v>
      </c>
      <c r="S384" s="180">
        <v>25.2</v>
      </c>
    </row>
    <row r="385" spans="2:19" ht="30" customHeight="1" x14ac:dyDescent="0.25">
      <c r="B385" s="756"/>
      <c r="C385" s="764" t="s">
        <v>352</v>
      </c>
      <c r="D385" s="765"/>
      <c r="E385" s="766"/>
      <c r="F385" s="179">
        <v>1093</v>
      </c>
      <c r="G385" s="180">
        <v>1120</v>
      </c>
      <c r="H385" s="179">
        <v>10</v>
      </c>
      <c r="I385" s="180">
        <v>0</v>
      </c>
      <c r="J385" s="177">
        <v>5654.9</v>
      </c>
      <c r="K385" s="178">
        <v>8945.6</v>
      </c>
      <c r="L385" s="177">
        <v>70</v>
      </c>
      <c r="M385" s="178">
        <v>1923.2</v>
      </c>
      <c r="N385" s="177">
        <v>-31.6</v>
      </c>
      <c r="O385" s="178">
        <v>0</v>
      </c>
      <c r="P385" s="177">
        <v>3428</v>
      </c>
      <c r="Q385" s="178">
        <v>0</v>
      </c>
      <c r="R385" s="179">
        <v>20.7</v>
      </c>
      <c r="S385" s="180">
        <v>0</v>
      </c>
    </row>
    <row r="386" spans="2:19" s="67" customFormat="1" ht="30" customHeight="1" x14ac:dyDescent="0.25">
      <c r="B386" s="756"/>
      <c r="C386" s="764" t="s">
        <v>336</v>
      </c>
      <c r="D386" s="765"/>
      <c r="E386" s="766"/>
      <c r="F386" s="179">
        <v>1093</v>
      </c>
      <c r="G386" s="180">
        <v>1120</v>
      </c>
      <c r="H386" s="179">
        <v>28</v>
      </c>
      <c r="I386" s="180">
        <v>28.833333333333332</v>
      </c>
      <c r="J386" s="177">
        <v>5654.9</v>
      </c>
      <c r="K386" s="178">
        <v>8945.6</v>
      </c>
      <c r="L386" s="177">
        <v>215.8</v>
      </c>
      <c r="M386" s="178">
        <v>287.10000000000002</v>
      </c>
      <c r="N386" s="177">
        <v>-3.9</v>
      </c>
      <c r="O386" s="178">
        <v>-58.4</v>
      </c>
      <c r="P386" s="177">
        <v>2827</v>
      </c>
      <c r="Q386" s="178">
        <v>2288</v>
      </c>
      <c r="R386" s="179">
        <v>8.4</v>
      </c>
      <c r="S386" s="180">
        <v>8</v>
      </c>
    </row>
    <row r="387" spans="2:19" s="67" customFormat="1" ht="18.75" customHeight="1" x14ac:dyDescent="0.25">
      <c r="B387" s="756"/>
      <c r="C387" s="764" t="s">
        <v>337</v>
      </c>
      <c r="D387" s="765"/>
      <c r="E387" s="766"/>
      <c r="F387" s="179">
        <v>1093</v>
      </c>
      <c r="G387" s="180">
        <v>1120</v>
      </c>
      <c r="H387" s="179">
        <v>142</v>
      </c>
      <c r="I387" s="180">
        <v>130.58333333333334</v>
      </c>
      <c r="J387" s="177">
        <v>5654.9</v>
      </c>
      <c r="K387" s="178">
        <v>8945.6</v>
      </c>
      <c r="L387" s="177">
        <v>1408.4</v>
      </c>
      <c r="M387" s="178">
        <v>1734.3</v>
      </c>
      <c r="N387" s="177">
        <v>-428.5</v>
      </c>
      <c r="O387" s="178">
        <v>-556</v>
      </c>
      <c r="P387" s="177">
        <v>19279</v>
      </c>
      <c r="Q387" s="178">
        <v>15721</v>
      </c>
      <c r="R387" s="179">
        <v>44.5</v>
      </c>
      <c r="S387" s="180">
        <v>43.9</v>
      </c>
    </row>
    <row r="388" spans="2:19" s="67" customFormat="1" ht="17.25" customHeight="1" x14ac:dyDescent="0.25">
      <c r="B388" s="756"/>
      <c r="C388" s="764" t="s">
        <v>338</v>
      </c>
      <c r="D388" s="765"/>
      <c r="E388" s="766"/>
      <c r="F388" s="183">
        <v>1093</v>
      </c>
      <c r="G388" s="184">
        <v>1120</v>
      </c>
      <c r="H388" s="183">
        <v>27</v>
      </c>
      <c r="I388" s="184">
        <v>25.5</v>
      </c>
      <c r="J388" s="181">
        <v>5654.9</v>
      </c>
      <c r="K388" s="182">
        <v>8945.6</v>
      </c>
      <c r="L388" s="181">
        <v>209.2</v>
      </c>
      <c r="M388" s="182">
        <v>288.2</v>
      </c>
      <c r="N388" s="181">
        <v>110.7</v>
      </c>
      <c r="O388" s="182">
        <v>-3.8</v>
      </c>
      <c r="P388" s="181">
        <v>2063</v>
      </c>
      <c r="Q388" s="182">
        <v>1735</v>
      </c>
      <c r="R388" s="179">
        <v>14.3</v>
      </c>
      <c r="S388" s="180">
        <v>14</v>
      </c>
    </row>
    <row r="389" spans="2:19" ht="20.25" customHeight="1" x14ac:dyDescent="0.25">
      <c r="B389" s="756"/>
      <c r="C389" s="764" t="s">
        <v>339</v>
      </c>
      <c r="D389" s="765"/>
      <c r="E389" s="766"/>
      <c r="F389" s="179">
        <v>1093</v>
      </c>
      <c r="G389" s="180">
        <v>1120</v>
      </c>
      <c r="H389" s="179">
        <v>81</v>
      </c>
      <c r="I389" s="180">
        <v>71.416666666666671</v>
      </c>
      <c r="J389" s="177">
        <v>5654.9</v>
      </c>
      <c r="K389" s="178">
        <v>8945.6</v>
      </c>
      <c r="L389" s="177">
        <v>781.4</v>
      </c>
      <c r="M389" s="178">
        <v>944.3</v>
      </c>
      <c r="N389" s="177">
        <v>-4.4000000000000004</v>
      </c>
      <c r="O389" s="178">
        <v>-204.9</v>
      </c>
      <c r="P389" s="177">
        <v>7462</v>
      </c>
      <c r="Q389" s="178">
        <v>6175</v>
      </c>
      <c r="R389" s="179">
        <v>32.799999999999997</v>
      </c>
      <c r="S389" s="180">
        <v>32.700000000000003</v>
      </c>
    </row>
    <row r="390" spans="2:19" s="67" customFormat="1" ht="21" customHeight="1" x14ac:dyDescent="0.25">
      <c r="B390" s="756"/>
      <c r="C390" s="764" t="s">
        <v>340</v>
      </c>
      <c r="D390" s="765"/>
      <c r="E390" s="766"/>
      <c r="F390" s="179">
        <v>1093</v>
      </c>
      <c r="G390" s="180">
        <v>1120</v>
      </c>
      <c r="H390" s="179">
        <v>13</v>
      </c>
      <c r="I390" s="180">
        <v>10.5</v>
      </c>
      <c r="J390" s="177">
        <v>5654.9</v>
      </c>
      <c r="K390" s="178">
        <v>8945.6</v>
      </c>
      <c r="L390" s="177">
        <v>97.2</v>
      </c>
      <c r="M390" s="178">
        <v>124.6</v>
      </c>
      <c r="N390" s="177">
        <v>-311.89999999999998</v>
      </c>
      <c r="O390" s="178">
        <v>-150.69999999999999</v>
      </c>
      <c r="P390" s="177">
        <v>4355</v>
      </c>
      <c r="Q390" s="178">
        <v>3481</v>
      </c>
      <c r="R390" s="179">
        <v>8.1999999999999993</v>
      </c>
      <c r="S390" s="180">
        <v>7.6</v>
      </c>
    </row>
    <row r="391" spans="2:19" s="67" customFormat="1" ht="20.25" customHeight="1" x14ac:dyDescent="0.25">
      <c r="B391" s="756"/>
      <c r="C391" s="764" t="s">
        <v>341</v>
      </c>
      <c r="D391" s="765"/>
      <c r="E391" s="766"/>
      <c r="F391" s="179">
        <v>1093</v>
      </c>
      <c r="G391" s="180">
        <v>1120</v>
      </c>
      <c r="H391" s="179">
        <v>21</v>
      </c>
      <c r="I391" s="180">
        <v>20.916666666666668</v>
      </c>
      <c r="J391" s="177">
        <v>5654.9</v>
      </c>
      <c r="K391" s="178">
        <v>8945.6</v>
      </c>
      <c r="L391" s="177">
        <v>241.1</v>
      </c>
      <c r="M391" s="178">
        <v>333.8</v>
      </c>
      <c r="N391" s="177">
        <v>-184.2</v>
      </c>
      <c r="O391" s="178">
        <v>19.7</v>
      </c>
      <c r="P391" s="177">
        <v>3897</v>
      </c>
      <c r="Q391" s="178">
        <v>3183</v>
      </c>
      <c r="R391" s="179">
        <v>20</v>
      </c>
      <c r="S391" s="180">
        <v>30.3</v>
      </c>
    </row>
    <row r="392" spans="2:19" s="67" customFormat="1" ht="32.25" customHeight="1" x14ac:dyDescent="0.25">
      <c r="B392" s="756"/>
      <c r="C392" s="764" t="s">
        <v>342</v>
      </c>
      <c r="D392" s="765"/>
      <c r="E392" s="766"/>
      <c r="F392" s="179">
        <v>1093</v>
      </c>
      <c r="G392" s="180">
        <v>1120</v>
      </c>
      <c r="H392" s="179">
        <v>40</v>
      </c>
      <c r="I392" s="180">
        <v>38.416666666666664</v>
      </c>
      <c r="J392" s="177">
        <v>5654.9</v>
      </c>
      <c r="K392" s="178">
        <v>8945.6</v>
      </c>
      <c r="L392" s="177">
        <v>355.5</v>
      </c>
      <c r="M392" s="178">
        <v>497.6</v>
      </c>
      <c r="N392" s="177">
        <v>81.7</v>
      </c>
      <c r="O392" s="178">
        <v>-52.4</v>
      </c>
      <c r="P392" s="177">
        <v>2063</v>
      </c>
      <c r="Q392" s="178">
        <v>1578</v>
      </c>
      <c r="R392" s="179">
        <v>17.5</v>
      </c>
      <c r="S392" s="180">
        <v>17.2</v>
      </c>
    </row>
    <row r="393" spans="2:19" s="67" customFormat="1" ht="29.25" customHeight="1" x14ac:dyDescent="0.25">
      <c r="B393" s="756"/>
      <c r="C393" s="764" t="s">
        <v>343</v>
      </c>
      <c r="D393" s="765"/>
      <c r="E393" s="766"/>
      <c r="F393" s="179">
        <v>1093</v>
      </c>
      <c r="G393" s="180">
        <v>1120</v>
      </c>
      <c r="H393" s="179">
        <v>20</v>
      </c>
      <c r="I393" s="180">
        <v>20.5</v>
      </c>
      <c r="J393" s="177">
        <v>5654.9</v>
      </c>
      <c r="K393" s="178">
        <v>8945.6</v>
      </c>
      <c r="L393" s="177">
        <v>181.4</v>
      </c>
      <c r="M393" s="178">
        <v>253.1</v>
      </c>
      <c r="N393" s="177">
        <v>64</v>
      </c>
      <c r="O393" s="178">
        <v>74.3</v>
      </c>
      <c r="P393" s="177">
        <v>1299</v>
      </c>
      <c r="Q393" s="178">
        <v>1025</v>
      </c>
      <c r="R393" s="179">
        <v>10</v>
      </c>
      <c r="S393" s="180">
        <v>10</v>
      </c>
    </row>
    <row r="394" spans="2:19" s="67" customFormat="1" ht="31.5" customHeight="1" x14ac:dyDescent="0.25">
      <c r="B394" s="756"/>
      <c r="C394" s="764" t="s">
        <v>344</v>
      </c>
      <c r="D394" s="765"/>
      <c r="E394" s="766"/>
      <c r="F394" s="179">
        <v>1093</v>
      </c>
      <c r="G394" s="180">
        <v>1120</v>
      </c>
      <c r="H394" s="179">
        <v>29</v>
      </c>
      <c r="I394" s="180">
        <v>23.333333333333332</v>
      </c>
      <c r="J394" s="177">
        <v>5654.9</v>
      </c>
      <c r="K394" s="178">
        <v>8945.6</v>
      </c>
      <c r="L394" s="177">
        <v>370</v>
      </c>
      <c r="M394" s="178">
        <v>339.3</v>
      </c>
      <c r="N394" s="177">
        <v>-114.4</v>
      </c>
      <c r="O394" s="178">
        <v>-127.2</v>
      </c>
      <c r="P394" s="177">
        <v>2445</v>
      </c>
      <c r="Q394" s="178">
        <v>2062</v>
      </c>
      <c r="R394" s="179">
        <v>16.2</v>
      </c>
      <c r="S394" s="180">
        <v>13.7</v>
      </c>
    </row>
    <row r="395" spans="2:19" s="67" customFormat="1" ht="21" customHeight="1" x14ac:dyDescent="0.25">
      <c r="B395" s="756"/>
      <c r="C395" s="764" t="s">
        <v>345</v>
      </c>
      <c r="D395" s="765"/>
      <c r="E395" s="766"/>
      <c r="F395" s="179">
        <v>1093</v>
      </c>
      <c r="G395" s="180">
        <v>1120</v>
      </c>
      <c r="H395" s="179">
        <v>15</v>
      </c>
      <c r="I395" s="180">
        <v>11.916666666666666</v>
      </c>
      <c r="J395" s="177">
        <v>5654.9</v>
      </c>
      <c r="K395" s="178">
        <v>8945.6</v>
      </c>
      <c r="L395" s="177">
        <v>128.1</v>
      </c>
      <c r="M395" s="178">
        <v>168.9</v>
      </c>
      <c r="N395" s="177">
        <v>29.2</v>
      </c>
      <c r="O395" s="178">
        <v>-18.7</v>
      </c>
      <c r="P395" s="177">
        <v>1757</v>
      </c>
      <c r="Q395" s="178">
        <v>1420</v>
      </c>
      <c r="R395" s="179">
        <v>8.4</v>
      </c>
      <c r="S395" s="180">
        <v>8.4</v>
      </c>
    </row>
    <row r="396" spans="2:19" s="67" customFormat="1" ht="21.75" customHeight="1" x14ac:dyDescent="0.25">
      <c r="B396" s="756"/>
      <c r="C396" s="764" t="s">
        <v>346</v>
      </c>
      <c r="D396" s="765"/>
      <c r="E396" s="766"/>
      <c r="F396" s="179">
        <v>1093</v>
      </c>
      <c r="G396" s="180">
        <v>1120</v>
      </c>
      <c r="H396" s="179">
        <v>46</v>
      </c>
      <c r="I396" s="180">
        <v>42.333333333333336</v>
      </c>
      <c r="J396" s="177">
        <v>5654.9</v>
      </c>
      <c r="K396" s="178">
        <v>8945.6</v>
      </c>
      <c r="L396" s="177">
        <v>459</v>
      </c>
      <c r="M396" s="178">
        <v>529.9</v>
      </c>
      <c r="N396" s="177">
        <v>-546.1</v>
      </c>
      <c r="O396" s="178">
        <v>-374.2</v>
      </c>
      <c r="P396" s="177">
        <v>9331</v>
      </c>
      <c r="Q396" s="178">
        <v>7385</v>
      </c>
      <c r="R396" s="179">
        <v>25.9</v>
      </c>
      <c r="S396" s="180">
        <v>25.4</v>
      </c>
    </row>
    <row r="397" spans="2:19" s="67" customFormat="1" ht="21" customHeight="1" x14ac:dyDescent="0.25">
      <c r="B397" s="756"/>
      <c r="C397" s="764" t="s">
        <v>347</v>
      </c>
      <c r="D397" s="765"/>
      <c r="E397" s="766"/>
      <c r="F397" s="179">
        <v>1093</v>
      </c>
      <c r="G397" s="180">
        <v>1120</v>
      </c>
      <c r="H397" s="179">
        <v>36</v>
      </c>
      <c r="I397" s="180">
        <v>35</v>
      </c>
      <c r="J397" s="177">
        <v>5654.9</v>
      </c>
      <c r="K397" s="178">
        <v>8945.6</v>
      </c>
      <c r="L397" s="177">
        <v>255.7</v>
      </c>
      <c r="M397" s="178">
        <v>463.3</v>
      </c>
      <c r="N397" s="177">
        <v>53.7</v>
      </c>
      <c r="O397" s="178">
        <v>-743.1</v>
      </c>
      <c r="P397" s="177">
        <v>392</v>
      </c>
      <c r="Q397" s="178">
        <v>23572</v>
      </c>
      <c r="R397" s="179">
        <v>10.7</v>
      </c>
      <c r="S397" s="180">
        <v>14.9</v>
      </c>
    </row>
    <row r="398" spans="2:19" s="67" customFormat="1" ht="31.5" customHeight="1" x14ac:dyDescent="0.25">
      <c r="B398" s="756"/>
      <c r="C398" s="764" t="s">
        <v>213</v>
      </c>
      <c r="D398" s="765"/>
      <c r="E398" s="766"/>
      <c r="F398" s="179">
        <v>2931</v>
      </c>
      <c r="G398" s="180">
        <v>2887</v>
      </c>
      <c r="H398" s="179">
        <v>75.333333333333329</v>
      </c>
      <c r="I398" s="180">
        <v>71.333333333333329</v>
      </c>
      <c r="J398" s="177">
        <v>2010.6</v>
      </c>
      <c r="K398" s="178">
        <v>2333.5</v>
      </c>
      <c r="L398" s="177">
        <v>237.8</v>
      </c>
      <c r="M398" s="178">
        <v>254.2</v>
      </c>
      <c r="N398" s="177">
        <v>-1928</v>
      </c>
      <c r="O398" s="178">
        <v>-2688.5</v>
      </c>
      <c r="P398" s="177">
        <v>95253</v>
      </c>
      <c r="Q398" s="178">
        <v>96589</v>
      </c>
      <c r="R398" s="179">
        <v>64.8</v>
      </c>
      <c r="S398" s="180">
        <v>62.8</v>
      </c>
    </row>
    <row r="399" spans="2:19" s="67" customFormat="1" ht="30" customHeight="1" x14ac:dyDescent="0.25">
      <c r="B399" s="756"/>
      <c r="C399" s="764" t="s">
        <v>215</v>
      </c>
      <c r="D399" s="765"/>
      <c r="E399" s="766"/>
      <c r="F399" s="179">
        <v>2931</v>
      </c>
      <c r="G399" s="180">
        <v>2887</v>
      </c>
      <c r="H399" s="179">
        <v>122.66666666666667</v>
      </c>
      <c r="I399" s="180">
        <v>120.66666666666667</v>
      </c>
      <c r="J399" s="177">
        <v>2010.6</v>
      </c>
      <c r="K399" s="178">
        <v>2333.5</v>
      </c>
      <c r="L399" s="177">
        <v>111.6</v>
      </c>
      <c r="M399" s="178">
        <v>120</v>
      </c>
      <c r="N399" s="177">
        <v>-1014.2</v>
      </c>
      <c r="O399" s="178">
        <v>-447.6</v>
      </c>
      <c r="P399" s="177">
        <v>26319</v>
      </c>
      <c r="Q399" s="178">
        <v>25527</v>
      </c>
      <c r="R399" s="179">
        <v>39.9</v>
      </c>
      <c r="S399" s="180">
        <v>39.6</v>
      </c>
    </row>
    <row r="400" spans="2:19" s="67" customFormat="1" ht="31.5" customHeight="1" x14ac:dyDescent="0.25">
      <c r="B400" s="756"/>
      <c r="C400" s="764" t="s">
        <v>216</v>
      </c>
      <c r="D400" s="765"/>
      <c r="E400" s="766"/>
      <c r="F400" s="179">
        <v>2931</v>
      </c>
      <c r="G400" s="180">
        <v>2887</v>
      </c>
      <c r="H400" s="179">
        <v>248</v>
      </c>
      <c r="I400" s="180">
        <v>260</v>
      </c>
      <c r="J400" s="177">
        <v>2010.6</v>
      </c>
      <c r="K400" s="178">
        <v>2333.5</v>
      </c>
      <c r="L400" s="177">
        <v>745.2</v>
      </c>
      <c r="M400" s="178">
        <v>774.6</v>
      </c>
      <c r="N400" s="177">
        <v>-10748.3</v>
      </c>
      <c r="O400" s="178">
        <v>-12069</v>
      </c>
      <c r="P400" s="177">
        <v>254069</v>
      </c>
      <c r="Q400" s="178">
        <v>253199</v>
      </c>
      <c r="R400" s="179">
        <v>74.2</v>
      </c>
      <c r="S400" s="180">
        <v>73.5</v>
      </c>
    </row>
    <row r="401" spans="2:19" s="67" customFormat="1" ht="30" customHeight="1" x14ac:dyDescent="0.25">
      <c r="B401" s="756"/>
      <c r="C401" s="764" t="s">
        <v>217</v>
      </c>
      <c r="D401" s="765"/>
      <c r="E401" s="766"/>
      <c r="F401" s="179">
        <v>2931</v>
      </c>
      <c r="G401" s="180">
        <v>2887</v>
      </c>
      <c r="H401" s="179">
        <v>164</v>
      </c>
      <c r="I401" s="180">
        <v>161.33333333333334</v>
      </c>
      <c r="J401" s="177">
        <v>2010.6</v>
      </c>
      <c r="K401" s="178">
        <v>2333.5</v>
      </c>
      <c r="L401" s="177">
        <v>204.4</v>
      </c>
      <c r="M401" s="178">
        <v>255.1</v>
      </c>
      <c r="N401" s="177">
        <v>-1018.2</v>
      </c>
      <c r="O401" s="178">
        <v>-2689.1</v>
      </c>
      <c r="P401" s="177">
        <v>17646</v>
      </c>
      <c r="Q401" s="178">
        <v>20697</v>
      </c>
      <c r="R401" s="179">
        <v>61.5</v>
      </c>
      <c r="S401" s="180">
        <v>61.6</v>
      </c>
    </row>
    <row r="402" spans="2:19" s="67" customFormat="1" ht="30.75" customHeight="1" x14ac:dyDescent="0.25">
      <c r="B402" s="756"/>
      <c r="C402" s="764" t="s">
        <v>218</v>
      </c>
      <c r="D402" s="765"/>
      <c r="E402" s="766"/>
      <c r="F402" s="179">
        <v>2931</v>
      </c>
      <c r="G402" s="180">
        <v>2887</v>
      </c>
      <c r="H402" s="179">
        <v>53.333333333333336</v>
      </c>
      <c r="I402" s="180">
        <v>47.333333333333336</v>
      </c>
      <c r="J402" s="177">
        <v>2010.6</v>
      </c>
      <c r="K402" s="178">
        <v>2333.5</v>
      </c>
      <c r="L402" s="177">
        <v>78.099999999999994</v>
      </c>
      <c r="M402" s="178">
        <v>79.099999999999994</v>
      </c>
      <c r="N402" s="177">
        <v>-442.7</v>
      </c>
      <c r="O402" s="178">
        <v>-167.5</v>
      </c>
      <c r="P402" s="177">
        <v>34517</v>
      </c>
      <c r="Q402" s="178">
        <v>35876</v>
      </c>
      <c r="R402" s="179">
        <v>28.2</v>
      </c>
      <c r="S402" s="180">
        <v>28.1</v>
      </c>
    </row>
    <row r="403" spans="2:19" s="67" customFormat="1" ht="30.75" customHeight="1" x14ac:dyDescent="0.25">
      <c r="B403" s="756"/>
      <c r="C403" s="764" t="s">
        <v>219</v>
      </c>
      <c r="D403" s="765"/>
      <c r="E403" s="766"/>
      <c r="F403" s="179">
        <v>2931</v>
      </c>
      <c r="G403" s="180">
        <v>2887</v>
      </c>
      <c r="H403" s="179">
        <v>126.66666666666667</v>
      </c>
      <c r="I403" s="180">
        <v>126.66666666666667</v>
      </c>
      <c r="J403" s="177">
        <v>2010.6</v>
      </c>
      <c r="K403" s="178">
        <v>2333.5</v>
      </c>
      <c r="L403" s="177">
        <v>126.2</v>
      </c>
      <c r="M403" s="178">
        <v>151.69999999999999</v>
      </c>
      <c r="N403" s="177">
        <v>-664.9</v>
      </c>
      <c r="O403" s="178">
        <v>-1353.8</v>
      </c>
      <c r="P403" s="177">
        <v>31093</v>
      </c>
      <c r="Q403" s="178">
        <v>33117</v>
      </c>
      <c r="R403" s="179">
        <v>66.900000000000006</v>
      </c>
      <c r="S403" s="180">
        <v>66.900000000000006</v>
      </c>
    </row>
    <row r="404" spans="2:19" s="67" customFormat="1" ht="30.75" customHeight="1" x14ac:dyDescent="0.25">
      <c r="B404" s="756"/>
      <c r="C404" s="764" t="s">
        <v>220</v>
      </c>
      <c r="D404" s="765"/>
      <c r="E404" s="766"/>
      <c r="F404" s="179">
        <v>2931</v>
      </c>
      <c r="G404" s="180">
        <v>2887</v>
      </c>
      <c r="H404" s="179">
        <v>180.66666666666666</v>
      </c>
      <c r="I404" s="180">
        <v>183.33333333333334</v>
      </c>
      <c r="J404" s="177">
        <v>2010.6</v>
      </c>
      <c r="K404" s="178">
        <v>2333.5</v>
      </c>
      <c r="L404" s="177">
        <v>41.1</v>
      </c>
      <c r="M404" s="178">
        <v>45.7</v>
      </c>
      <c r="N404" s="177">
        <v>-4864</v>
      </c>
      <c r="O404" s="178">
        <v>-5789.7</v>
      </c>
      <c r="P404" s="177">
        <v>88405</v>
      </c>
      <c r="Q404" s="178">
        <v>91759</v>
      </c>
      <c r="R404" s="179">
        <v>84.9</v>
      </c>
      <c r="S404" s="180">
        <v>83</v>
      </c>
    </row>
    <row r="405" spans="2:19" s="67" customFormat="1" ht="30.75" customHeight="1" x14ac:dyDescent="0.25">
      <c r="B405" s="756"/>
      <c r="C405" s="764" t="s">
        <v>221</v>
      </c>
      <c r="D405" s="765"/>
      <c r="E405" s="766"/>
      <c r="F405" s="179">
        <v>2931</v>
      </c>
      <c r="G405" s="180">
        <v>2887</v>
      </c>
      <c r="H405" s="179">
        <v>178</v>
      </c>
      <c r="I405" s="180">
        <v>173.33333333333334</v>
      </c>
      <c r="J405" s="177">
        <v>2010.6</v>
      </c>
      <c r="K405" s="178">
        <v>2333.5</v>
      </c>
      <c r="L405" s="177">
        <v>339.9</v>
      </c>
      <c r="M405" s="178">
        <v>388.4</v>
      </c>
      <c r="N405" s="177">
        <v>-1172.8</v>
      </c>
      <c r="O405" s="178">
        <v>-1813.7</v>
      </c>
      <c r="P405" s="177">
        <v>39816</v>
      </c>
      <c r="Q405" s="178">
        <v>40705</v>
      </c>
      <c r="R405" s="179">
        <v>88.9</v>
      </c>
      <c r="S405" s="180">
        <v>87.5</v>
      </c>
    </row>
    <row r="406" spans="2:19" s="67" customFormat="1" ht="30.75" customHeight="1" x14ac:dyDescent="0.25">
      <c r="B406" s="756"/>
      <c r="C406" s="764" t="s">
        <v>222</v>
      </c>
      <c r="D406" s="765"/>
      <c r="E406" s="766"/>
      <c r="F406" s="179">
        <v>2931</v>
      </c>
      <c r="G406" s="180">
        <v>2887</v>
      </c>
      <c r="H406" s="179">
        <v>82.666666666666671</v>
      </c>
      <c r="I406" s="180">
        <v>81.333333333333329</v>
      </c>
      <c r="J406" s="177">
        <v>2010.6</v>
      </c>
      <c r="K406" s="178">
        <v>2333.5</v>
      </c>
      <c r="L406" s="177">
        <v>126.3</v>
      </c>
      <c r="M406" s="178">
        <v>264.7</v>
      </c>
      <c r="N406" s="177">
        <v>-2918.4</v>
      </c>
      <c r="O406" s="178">
        <v>-4026.3</v>
      </c>
      <c r="P406" s="177">
        <v>87733</v>
      </c>
      <c r="Q406" s="178">
        <v>92449</v>
      </c>
      <c r="R406" s="179">
        <v>47.2</v>
      </c>
      <c r="S406" s="180">
        <v>47.4</v>
      </c>
    </row>
    <row r="407" spans="2:19" s="67" customFormat="1" ht="32.25" customHeight="1" x14ac:dyDescent="0.25">
      <c r="B407" s="756"/>
      <c r="C407" s="764" t="s">
        <v>223</v>
      </c>
      <c r="D407" s="765"/>
      <c r="E407" s="766"/>
      <c r="F407" s="179">
        <v>1093</v>
      </c>
      <c r="G407" s="180">
        <v>1120</v>
      </c>
      <c r="H407" s="179">
        <v>796.66666666666663</v>
      </c>
      <c r="I407" s="180">
        <v>680</v>
      </c>
      <c r="J407" s="177">
        <v>18.7</v>
      </c>
      <c r="K407" s="178">
        <v>49.9</v>
      </c>
      <c r="L407" s="177">
        <v>18.7</v>
      </c>
      <c r="M407" s="178">
        <v>49.9</v>
      </c>
      <c r="N407" s="177">
        <v>-362.7</v>
      </c>
      <c r="O407" s="178">
        <v>113.7</v>
      </c>
      <c r="P407" s="177">
        <v>3026</v>
      </c>
      <c r="Q407" s="178">
        <v>3094</v>
      </c>
      <c r="R407" s="179">
        <v>29.3</v>
      </c>
      <c r="S407" s="180">
        <v>27.3</v>
      </c>
    </row>
    <row r="408" spans="2:19" ht="9.75" customHeight="1" x14ac:dyDescent="0.25">
      <c r="B408" s="757"/>
      <c r="C408" s="817"/>
      <c r="D408" s="818"/>
      <c r="E408" s="819"/>
      <c r="F408" s="61"/>
      <c r="G408" s="62"/>
      <c r="H408" s="61"/>
      <c r="I408" s="62"/>
      <c r="J408" s="61"/>
      <c r="K408" s="62"/>
      <c r="L408" s="61"/>
      <c r="M408" s="62"/>
      <c r="N408" s="61"/>
      <c r="O408" s="62"/>
      <c r="P408" s="61"/>
      <c r="Q408" s="62"/>
      <c r="R408" s="63"/>
      <c r="S408" s="64"/>
    </row>
    <row r="409" spans="2:19" s="67" customFormat="1" ht="45.75" customHeight="1" x14ac:dyDescent="0.25">
      <c r="B409" s="755" t="s">
        <v>230</v>
      </c>
      <c r="C409" s="764" t="s">
        <v>1108</v>
      </c>
      <c r="D409" s="765"/>
      <c r="E409" s="766"/>
      <c r="F409" s="187">
        <v>2460</v>
      </c>
      <c r="G409" s="190">
        <v>2463</v>
      </c>
      <c r="H409" s="187">
        <v>662</v>
      </c>
      <c r="I409" s="190">
        <v>673</v>
      </c>
      <c r="J409" s="188">
        <v>4714.1000000000004</v>
      </c>
      <c r="K409" s="189">
        <v>4287.8</v>
      </c>
      <c r="L409" s="188">
        <v>250</v>
      </c>
      <c r="M409" s="189">
        <v>235</v>
      </c>
      <c r="N409" s="188">
        <v>0</v>
      </c>
      <c r="O409" s="189">
        <v>0</v>
      </c>
      <c r="P409" s="188">
        <v>7607.1</v>
      </c>
      <c r="Q409" s="189">
        <v>6505.9</v>
      </c>
      <c r="R409" s="187">
        <v>79</v>
      </c>
      <c r="S409" s="190">
        <v>79</v>
      </c>
    </row>
    <row r="410" spans="2:19" s="67" customFormat="1" ht="30.75" customHeight="1" x14ac:dyDescent="0.25">
      <c r="B410" s="756"/>
      <c r="C410" s="764" t="s">
        <v>1109</v>
      </c>
      <c r="D410" s="765"/>
      <c r="E410" s="766"/>
      <c r="F410" s="187">
        <v>2460</v>
      </c>
      <c r="G410" s="190">
        <v>2463</v>
      </c>
      <c r="H410" s="187">
        <v>500</v>
      </c>
      <c r="I410" s="190">
        <v>509</v>
      </c>
      <c r="J410" s="188">
        <v>4714.1000000000004</v>
      </c>
      <c r="K410" s="189">
        <v>4287.7</v>
      </c>
      <c r="L410" s="188">
        <v>1747.1</v>
      </c>
      <c r="M410" s="189">
        <v>1594.8</v>
      </c>
      <c r="N410" s="188">
        <v>0</v>
      </c>
      <c r="O410" s="189">
        <v>0</v>
      </c>
      <c r="P410" s="188">
        <v>35827.199999999997</v>
      </c>
      <c r="Q410" s="189">
        <v>35327.199999999997</v>
      </c>
      <c r="R410" s="187">
        <v>139</v>
      </c>
      <c r="S410" s="190">
        <v>139</v>
      </c>
    </row>
    <row r="411" spans="2:19" s="67" customFormat="1" ht="44.25" customHeight="1" x14ac:dyDescent="0.25">
      <c r="B411" s="756"/>
      <c r="C411" s="764" t="s">
        <v>1110</v>
      </c>
      <c r="D411" s="765"/>
      <c r="E411" s="766"/>
      <c r="F411" s="187">
        <v>2460</v>
      </c>
      <c r="G411" s="190">
        <v>2463</v>
      </c>
      <c r="H411" s="187">
        <v>403</v>
      </c>
      <c r="I411" s="190">
        <v>441</v>
      </c>
      <c r="J411" s="188">
        <v>4714.1000000000004</v>
      </c>
      <c r="K411" s="189">
        <v>4278.7</v>
      </c>
      <c r="L411" s="188">
        <v>971.9</v>
      </c>
      <c r="M411" s="189">
        <v>839</v>
      </c>
      <c r="N411" s="188">
        <v>0</v>
      </c>
      <c r="O411" s="189">
        <v>0</v>
      </c>
      <c r="P411" s="188">
        <v>16826</v>
      </c>
      <c r="Q411" s="189">
        <v>17811.599999999999</v>
      </c>
      <c r="R411" s="187">
        <v>106</v>
      </c>
      <c r="S411" s="190">
        <v>106</v>
      </c>
    </row>
    <row r="412" spans="2:19" s="67" customFormat="1" ht="30.75" customHeight="1" x14ac:dyDescent="0.25">
      <c r="B412" s="756"/>
      <c r="C412" s="764" t="s">
        <v>234</v>
      </c>
      <c r="D412" s="765"/>
      <c r="E412" s="766"/>
      <c r="F412" s="187">
        <v>2460</v>
      </c>
      <c r="G412" s="190">
        <v>2463</v>
      </c>
      <c r="H412" s="187">
        <v>162</v>
      </c>
      <c r="I412" s="190">
        <v>142</v>
      </c>
      <c r="J412" s="188">
        <v>4714.1000000000004</v>
      </c>
      <c r="K412" s="189">
        <v>4278.7</v>
      </c>
      <c r="L412" s="188">
        <v>400.1</v>
      </c>
      <c r="M412" s="189">
        <v>549.29999999999995</v>
      </c>
      <c r="N412" s="188">
        <v>0</v>
      </c>
      <c r="O412" s="189">
        <v>0</v>
      </c>
      <c r="P412" s="188">
        <v>1719</v>
      </c>
      <c r="Q412" s="189">
        <v>2780</v>
      </c>
      <c r="R412" s="187">
        <v>74</v>
      </c>
      <c r="S412" s="190">
        <v>74</v>
      </c>
    </row>
    <row r="413" spans="2:19" s="67" customFormat="1" ht="29.25" customHeight="1" x14ac:dyDescent="0.25">
      <c r="B413" s="756"/>
      <c r="C413" s="764" t="s">
        <v>235</v>
      </c>
      <c r="D413" s="765"/>
      <c r="E413" s="766"/>
      <c r="F413" s="187">
        <v>2460</v>
      </c>
      <c r="G413" s="190">
        <v>2463</v>
      </c>
      <c r="H413" s="187">
        <v>209</v>
      </c>
      <c r="I413" s="190">
        <v>220</v>
      </c>
      <c r="J413" s="188">
        <v>4714.1000000000004</v>
      </c>
      <c r="K413" s="189">
        <v>4278.7</v>
      </c>
      <c r="L413" s="188">
        <v>1100</v>
      </c>
      <c r="M413" s="189">
        <v>947.6</v>
      </c>
      <c r="N413" s="188">
        <v>0</v>
      </c>
      <c r="O413" s="189">
        <v>0</v>
      </c>
      <c r="P413" s="188">
        <v>11530</v>
      </c>
      <c r="Q413" s="189">
        <v>10180.4</v>
      </c>
      <c r="R413" s="187">
        <v>73</v>
      </c>
      <c r="S413" s="190">
        <v>77</v>
      </c>
    </row>
    <row r="414" spans="2:19" s="67" customFormat="1" ht="30.75" customHeight="1" x14ac:dyDescent="0.25">
      <c r="B414" s="756"/>
      <c r="C414" s="764" t="s">
        <v>237</v>
      </c>
      <c r="D414" s="765"/>
      <c r="E414" s="766"/>
      <c r="F414" s="187">
        <v>2460</v>
      </c>
      <c r="G414" s="190">
        <v>2463</v>
      </c>
      <c r="H414" s="187">
        <v>21</v>
      </c>
      <c r="I414" s="190">
        <v>24</v>
      </c>
      <c r="J414" s="188">
        <v>4714.1000000000004</v>
      </c>
      <c r="K414" s="189">
        <v>4278.7</v>
      </c>
      <c r="L414" s="188">
        <v>15</v>
      </c>
      <c r="M414" s="189">
        <v>9.1999999999999993</v>
      </c>
      <c r="N414" s="188">
        <v>0</v>
      </c>
      <c r="O414" s="189">
        <v>0</v>
      </c>
      <c r="P414" s="188">
        <v>2779.3</v>
      </c>
      <c r="Q414" s="189">
        <v>2669.2</v>
      </c>
      <c r="R414" s="187">
        <v>14</v>
      </c>
      <c r="S414" s="190">
        <v>14</v>
      </c>
    </row>
    <row r="415" spans="2:19" s="67" customFormat="1" ht="30" customHeight="1" x14ac:dyDescent="0.25">
      <c r="B415" s="756"/>
      <c r="C415" s="764" t="s">
        <v>238</v>
      </c>
      <c r="D415" s="765"/>
      <c r="E415" s="766"/>
      <c r="F415" s="187">
        <v>2460</v>
      </c>
      <c r="G415" s="190">
        <v>2463</v>
      </c>
      <c r="H415" s="187">
        <v>105</v>
      </c>
      <c r="I415" s="190">
        <v>96</v>
      </c>
      <c r="J415" s="188">
        <v>4714.1000000000004</v>
      </c>
      <c r="K415" s="189">
        <v>4278.7</v>
      </c>
      <c r="L415" s="188">
        <v>180</v>
      </c>
      <c r="M415" s="189">
        <v>112.9</v>
      </c>
      <c r="N415" s="188">
        <v>0</v>
      </c>
      <c r="O415" s="189">
        <v>0</v>
      </c>
      <c r="P415" s="188">
        <v>145816.1</v>
      </c>
      <c r="Q415" s="189">
        <v>139616.20000000001</v>
      </c>
      <c r="R415" s="187">
        <v>31</v>
      </c>
      <c r="S415" s="190">
        <v>31</v>
      </c>
    </row>
    <row r="416" spans="2:19" s="67" customFormat="1" ht="29.25" customHeight="1" x14ac:dyDescent="0.25">
      <c r="B416" s="756"/>
      <c r="C416" s="764" t="s">
        <v>239</v>
      </c>
      <c r="D416" s="765"/>
      <c r="E416" s="766"/>
      <c r="F416" s="187">
        <v>2460</v>
      </c>
      <c r="G416" s="190">
        <v>2463</v>
      </c>
      <c r="H416" s="187">
        <v>45</v>
      </c>
      <c r="I416" s="190">
        <v>31</v>
      </c>
      <c r="J416" s="188">
        <v>4714.1000000000004</v>
      </c>
      <c r="K416" s="189">
        <v>4278.7</v>
      </c>
      <c r="L416" s="188">
        <v>50</v>
      </c>
      <c r="M416" s="189">
        <v>0</v>
      </c>
      <c r="N416" s="188">
        <v>0</v>
      </c>
      <c r="O416" s="189">
        <v>0</v>
      </c>
      <c r="P416" s="188">
        <v>17258</v>
      </c>
      <c r="Q416" s="189">
        <v>16870</v>
      </c>
      <c r="R416" s="187">
        <v>28</v>
      </c>
      <c r="S416" s="190">
        <v>28</v>
      </c>
    </row>
    <row r="417" spans="2:19" s="67" customFormat="1" ht="18" customHeight="1" x14ac:dyDescent="0.25">
      <c r="B417" s="756"/>
      <c r="C417" s="764" t="s">
        <v>240</v>
      </c>
      <c r="D417" s="765"/>
      <c r="E417" s="766"/>
      <c r="F417" s="187">
        <v>945</v>
      </c>
      <c r="G417" s="190">
        <v>902</v>
      </c>
      <c r="H417" s="187">
        <v>221</v>
      </c>
      <c r="I417" s="190">
        <v>189</v>
      </c>
      <c r="J417" s="188">
        <v>4650</v>
      </c>
      <c r="K417" s="189">
        <v>4782.8</v>
      </c>
      <c r="L417" s="188">
        <v>1700</v>
      </c>
      <c r="M417" s="189">
        <v>1660.3</v>
      </c>
      <c r="N417" s="188">
        <v>0</v>
      </c>
      <c r="O417" s="189">
        <v>0</v>
      </c>
      <c r="P417" s="188">
        <v>639.5</v>
      </c>
      <c r="Q417" s="189">
        <v>623</v>
      </c>
      <c r="R417" s="187">
        <v>56</v>
      </c>
      <c r="S417" s="190">
        <v>57</v>
      </c>
    </row>
    <row r="418" spans="2:19" s="67" customFormat="1" ht="16.5" customHeight="1" x14ac:dyDescent="0.25">
      <c r="B418" s="756"/>
      <c r="C418" s="764" t="s">
        <v>241</v>
      </c>
      <c r="D418" s="765"/>
      <c r="E418" s="766"/>
      <c r="F418" s="187">
        <v>945</v>
      </c>
      <c r="G418" s="190">
        <v>902</v>
      </c>
      <c r="H418" s="187">
        <v>147</v>
      </c>
      <c r="I418" s="190">
        <v>123</v>
      </c>
      <c r="J418" s="188">
        <v>4650</v>
      </c>
      <c r="K418" s="189">
        <v>4782.8</v>
      </c>
      <c r="L418" s="188">
        <v>1100</v>
      </c>
      <c r="M418" s="189">
        <v>1135.5</v>
      </c>
      <c r="N418" s="188">
        <v>0</v>
      </c>
      <c r="O418" s="189">
        <v>0</v>
      </c>
      <c r="P418" s="188">
        <v>1926</v>
      </c>
      <c r="Q418" s="189">
        <v>2157</v>
      </c>
      <c r="R418" s="187">
        <v>55</v>
      </c>
      <c r="S418" s="190">
        <v>56</v>
      </c>
    </row>
    <row r="419" spans="2:19" s="67" customFormat="1" ht="15.75" customHeight="1" x14ac:dyDescent="0.25">
      <c r="B419" s="756"/>
      <c r="C419" s="764" t="s">
        <v>242</v>
      </c>
      <c r="D419" s="765"/>
      <c r="E419" s="766"/>
      <c r="F419" s="187">
        <v>945</v>
      </c>
      <c r="G419" s="190">
        <v>902</v>
      </c>
      <c r="H419" s="187">
        <v>77</v>
      </c>
      <c r="I419" s="190">
        <v>86</v>
      </c>
      <c r="J419" s="188">
        <v>4650</v>
      </c>
      <c r="K419" s="189">
        <v>4782.8</v>
      </c>
      <c r="L419" s="188">
        <v>600</v>
      </c>
      <c r="M419" s="189">
        <v>587.9</v>
      </c>
      <c r="N419" s="188">
        <v>0</v>
      </c>
      <c r="O419" s="189">
        <v>0</v>
      </c>
      <c r="P419" s="188">
        <v>688.4</v>
      </c>
      <c r="Q419" s="189">
        <v>834.5</v>
      </c>
      <c r="R419" s="187">
        <v>25</v>
      </c>
      <c r="S419" s="190">
        <v>26</v>
      </c>
    </row>
    <row r="420" spans="2:19" s="67" customFormat="1" ht="16.5" customHeight="1" x14ac:dyDescent="0.25">
      <c r="B420" s="756"/>
      <c r="C420" s="764" t="s">
        <v>243</v>
      </c>
      <c r="D420" s="765"/>
      <c r="E420" s="766"/>
      <c r="F420" s="187">
        <v>945</v>
      </c>
      <c r="G420" s="190">
        <v>902</v>
      </c>
      <c r="H420" s="187">
        <v>110</v>
      </c>
      <c r="I420" s="190">
        <v>108</v>
      </c>
      <c r="J420" s="188">
        <v>4650</v>
      </c>
      <c r="K420" s="189">
        <v>4782.8</v>
      </c>
      <c r="L420" s="188">
        <v>800</v>
      </c>
      <c r="M420" s="189">
        <v>922.6</v>
      </c>
      <c r="N420" s="188">
        <v>0</v>
      </c>
      <c r="O420" s="189">
        <v>0</v>
      </c>
      <c r="P420" s="188">
        <v>1452</v>
      </c>
      <c r="Q420" s="189">
        <v>1172</v>
      </c>
      <c r="R420" s="187">
        <v>38</v>
      </c>
      <c r="S420" s="190">
        <v>38</v>
      </c>
    </row>
    <row r="421" spans="2:19" s="67" customFormat="1" ht="30" customHeight="1" x14ac:dyDescent="0.25">
      <c r="B421" s="756"/>
      <c r="C421" s="764" t="s">
        <v>244</v>
      </c>
      <c r="D421" s="765"/>
      <c r="E421" s="766"/>
      <c r="F421" s="187">
        <v>945</v>
      </c>
      <c r="G421" s="190">
        <v>902</v>
      </c>
      <c r="H421" s="187">
        <v>57</v>
      </c>
      <c r="I421" s="190">
        <v>63</v>
      </c>
      <c r="J421" s="188">
        <v>4650</v>
      </c>
      <c r="K421" s="189">
        <v>4782.8</v>
      </c>
      <c r="L421" s="188">
        <v>450</v>
      </c>
      <c r="M421" s="189">
        <v>476.5</v>
      </c>
      <c r="N421" s="188">
        <v>0</v>
      </c>
      <c r="O421" s="189">
        <v>0</v>
      </c>
      <c r="P421" s="188">
        <v>105827.6</v>
      </c>
      <c r="Q421" s="189">
        <v>101866.1</v>
      </c>
      <c r="R421" s="187">
        <v>23</v>
      </c>
      <c r="S421" s="190">
        <v>25</v>
      </c>
    </row>
    <row r="422" spans="2:19" s="67" customFormat="1" ht="12" customHeight="1" x14ac:dyDescent="0.25">
      <c r="B422" s="253"/>
      <c r="C422" s="761"/>
      <c r="D422" s="762"/>
      <c r="E422" s="763"/>
      <c r="F422" s="187"/>
      <c r="G422" s="190"/>
      <c r="H422" s="187"/>
      <c r="I422" s="190"/>
      <c r="J422" s="188"/>
      <c r="K422" s="189"/>
      <c r="L422" s="188"/>
      <c r="M422" s="189"/>
      <c r="N422" s="188"/>
      <c r="O422" s="189"/>
      <c r="P422" s="188"/>
      <c r="Q422" s="189"/>
      <c r="R422" s="187"/>
      <c r="S422" s="190"/>
    </row>
    <row r="423" spans="2:19" s="342" customFormat="1" ht="30" customHeight="1" x14ac:dyDescent="0.25">
      <c r="B423" s="755" t="s">
        <v>562</v>
      </c>
      <c r="C423" s="764" t="s">
        <v>1184</v>
      </c>
      <c r="D423" s="765" t="s">
        <v>1184</v>
      </c>
      <c r="E423" s="766" t="s">
        <v>1184</v>
      </c>
      <c r="F423" s="377">
        <v>1122</v>
      </c>
      <c r="G423" s="378">
        <v>1149</v>
      </c>
      <c r="H423" s="377">
        <v>205</v>
      </c>
      <c r="I423" s="378">
        <v>204</v>
      </c>
      <c r="J423" s="375">
        <v>16570.900000000001</v>
      </c>
      <c r="K423" s="376">
        <v>16585.8</v>
      </c>
      <c r="L423" s="375">
        <v>12517.1</v>
      </c>
      <c r="M423" s="376">
        <v>12852.4</v>
      </c>
      <c r="N423" s="375">
        <v>0</v>
      </c>
      <c r="O423" s="376">
        <v>0</v>
      </c>
      <c r="P423" s="375">
        <v>128.30000000000001</v>
      </c>
      <c r="Q423" s="376">
        <v>175</v>
      </c>
      <c r="R423" s="377">
        <v>48.4</v>
      </c>
      <c r="S423" s="378">
        <v>47.7</v>
      </c>
    </row>
    <row r="424" spans="2:19" s="342" customFormat="1" ht="30" customHeight="1" x14ac:dyDescent="0.25">
      <c r="B424" s="756"/>
      <c r="C424" s="764" t="s">
        <v>1185</v>
      </c>
      <c r="D424" s="765" t="s">
        <v>1185</v>
      </c>
      <c r="E424" s="766" t="s">
        <v>1185</v>
      </c>
      <c r="F424" s="377">
        <v>1122</v>
      </c>
      <c r="G424" s="378">
        <v>1149</v>
      </c>
      <c r="H424" s="377">
        <v>196</v>
      </c>
      <c r="I424" s="378">
        <v>198</v>
      </c>
      <c r="J424" s="375">
        <v>16570.900000000001</v>
      </c>
      <c r="K424" s="376">
        <v>16585.8</v>
      </c>
      <c r="L424" s="375">
        <v>1739.3</v>
      </c>
      <c r="M424" s="376">
        <v>1610</v>
      </c>
      <c r="N424" s="375">
        <v>0</v>
      </c>
      <c r="O424" s="376">
        <v>0</v>
      </c>
      <c r="P424" s="375">
        <v>104</v>
      </c>
      <c r="Q424" s="376">
        <v>133.5</v>
      </c>
      <c r="R424" s="377">
        <v>50.1</v>
      </c>
      <c r="S424" s="378">
        <v>49.5</v>
      </c>
    </row>
    <row r="425" spans="2:19" s="342" customFormat="1" ht="30" customHeight="1" x14ac:dyDescent="0.25">
      <c r="B425" s="756"/>
      <c r="C425" s="764" t="s">
        <v>1186</v>
      </c>
      <c r="D425" s="765" t="s">
        <v>1186</v>
      </c>
      <c r="E425" s="766" t="s">
        <v>1186</v>
      </c>
      <c r="F425" s="377">
        <v>1122</v>
      </c>
      <c r="G425" s="378">
        <v>1149</v>
      </c>
      <c r="H425" s="377">
        <v>123</v>
      </c>
      <c r="I425" s="378">
        <v>116</v>
      </c>
      <c r="J425" s="375">
        <v>16570.900000000001</v>
      </c>
      <c r="K425" s="376">
        <v>16585.8</v>
      </c>
      <c r="L425" s="375">
        <v>1269.7</v>
      </c>
      <c r="M425" s="376">
        <v>1121.0999999999999</v>
      </c>
      <c r="N425" s="375">
        <v>0</v>
      </c>
      <c r="O425" s="376">
        <v>0</v>
      </c>
      <c r="P425" s="375">
        <v>8460</v>
      </c>
      <c r="Q425" s="376">
        <v>8478.9</v>
      </c>
      <c r="R425" s="377">
        <v>30.9</v>
      </c>
      <c r="S425" s="378">
        <v>30.8</v>
      </c>
    </row>
    <row r="426" spans="2:19" s="342" customFormat="1" ht="29.25" customHeight="1" x14ac:dyDescent="0.25">
      <c r="B426" s="756"/>
      <c r="C426" s="764" t="s">
        <v>1187</v>
      </c>
      <c r="D426" s="765" t="s">
        <v>1187</v>
      </c>
      <c r="E426" s="766" t="s">
        <v>1187</v>
      </c>
      <c r="F426" s="377">
        <v>1122</v>
      </c>
      <c r="G426" s="378">
        <v>1149</v>
      </c>
      <c r="H426" s="377">
        <v>7</v>
      </c>
      <c r="I426" s="378">
        <v>3</v>
      </c>
      <c r="J426" s="375">
        <v>16570.900000000001</v>
      </c>
      <c r="K426" s="376">
        <v>16585.8</v>
      </c>
      <c r="L426" s="375">
        <v>32.700000000000003</v>
      </c>
      <c r="M426" s="376">
        <v>21.8</v>
      </c>
      <c r="N426" s="375">
        <v>0</v>
      </c>
      <c r="O426" s="376">
        <v>0</v>
      </c>
      <c r="P426" s="375">
        <v>834.4</v>
      </c>
      <c r="Q426" s="376">
        <v>840.3</v>
      </c>
      <c r="R426" s="377">
        <v>7.5</v>
      </c>
      <c r="S426" s="378">
        <v>7.5</v>
      </c>
    </row>
    <row r="427" spans="2:19" s="342" customFormat="1" ht="30" customHeight="1" x14ac:dyDescent="0.25">
      <c r="B427" s="756"/>
      <c r="C427" s="764" t="s">
        <v>1188</v>
      </c>
      <c r="D427" s="765" t="s">
        <v>1188</v>
      </c>
      <c r="E427" s="766" t="s">
        <v>1188</v>
      </c>
      <c r="F427" s="377">
        <v>1122</v>
      </c>
      <c r="G427" s="378">
        <v>1149</v>
      </c>
      <c r="H427" s="377">
        <v>37</v>
      </c>
      <c r="I427" s="378">
        <v>40</v>
      </c>
      <c r="J427" s="375">
        <v>16570.900000000001</v>
      </c>
      <c r="K427" s="376">
        <v>16585.8</v>
      </c>
      <c r="L427" s="375">
        <v>402.7</v>
      </c>
      <c r="M427" s="376">
        <v>399.2</v>
      </c>
      <c r="N427" s="375">
        <v>0</v>
      </c>
      <c r="O427" s="376">
        <v>0</v>
      </c>
      <c r="P427" s="375">
        <v>1525</v>
      </c>
      <c r="Q427" s="376">
        <v>1552</v>
      </c>
      <c r="R427" s="377">
        <v>12.2</v>
      </c>
      <c r="S427" s="378">
        <v>12.2</v>
      </c>
    </row>
    <row r="428" spans="2:19" s="342" customFormat="1" ht="28.5" customHeight="1" x14ac:dyDescent="0.25">
      <c r="B428" s="756"/>
      <c r="C428" s="764" t="s">
        <v>1189</v>
      </c>
      <c r="D428" s="765" t="s">
        <v>1189</v>
      </c>
      <c r="E428" s="766" t="s">
        <v>1189</v>
      </c>
      <c r="F428" s="377">
        <v>1122</v>
      </c>
      <c r="G428" s="378">
        <v>1149</v>
      </c>
      <c r="H428" s="377">
        <v>20</v>
      </c>
      <c r="I428" s="378">
        <v>17</v>
      </c>
      <c r="J428" s="375">
        <v>16570.900000000001</v>
      </c>
      <c r="K428" s="376">
        <v>16585.8</v>
      </c>
      <c r="L428" s="375">
        <v>182.8</v>
      </c>
      <c r="M428" s="376">
        <v>169</v>
      </c>
      <c r="N428" s="375">
        <v>0</v>
      </c>
      <c r="O428" s="376">
        <v>0</v>
      </c>
      <c r="P428" s="375">
        <v>312.7</v>
      </c>
      <c r="Q428" s="376">
        <v>351</v>
      </c>
      <c r="R428" s="377">
        <v>8.1999999999999993</v>
      </c>
      <c r="S428" s="378">
        <v>8.1</v>
      </c>
    </row>
    <row r="429" spans="2:19" s="342" customFormat="1" ht="30.75" customHeight="1" x14ac:dyDescent="0.25">
      <c r="B429" s="756"/>
      <c r="C429" s="764" t="s">
        <v>1190</v>
      </c>
      <c r="D429" s="765" t="s">
        <v>1190</v>
      </c>
      <c r="E429" s="766" t="s">
        <v>1190</v>
      </c>
      <c r="F429" s="377">
        <v>1122</v>
      </c>
      <c r="G429" s="378">
        <v>1149</v>
      </c>
      <c r="H429" s="377">
        <v>25</v>
      </c>
      <c r="I429" s="378">
        <v>26</v>
      </c>
      <c r="J429" s="375">
        <v>16570.900000000001</v>
      </c>
      <c r="K429" s="376">
        <v>16585.8</v>
      </c>
      <c r="L429" s="375">
        <v>284.89999999999998</v>
      </c>
      <c r="M429" s="376">
        <v>300.82</v>
      </c>
      <c r="N429" s="375">
        <v>0</v>
      </c>
      <c r="O429" s="376">
        <v>0</v>
      </c>
      <c r="P429" s="375">
        <v>1839.15</v>
      </c>
      <c r="Q429" s="376">
        <v>1857.88</v>
      </c>
      <c r="R429" s="377">
        <v>13.9</v>
      </c>
      <c r="S429" s="378">
        <v>14.3</v>
      </c>
    </row>
    <row r="430" spans="2:19" s="342" customFormat="1" ht="30" customHeight="1" x14ac:dyDescent="0.25">
      <c r="B430" s="756"/>
      <c r="C430" s="764" t="s">
        <v>1191</v>
      </c>
      <c r="D430" s="765" t="s">
        <v>1191</v>
      </c>
      <c r="E430" s="766" t="s">
        <v>1191</v>
      </c>
      <c r="F430" s="377">
        <v>1122</v>
      </c>
      <c r="G430" s="378">
        <v>1149</v>
      </c>
      <c r="H430" s="377">
        <v>16</v>
      </c>
      <c r="I430" s="378">
        <v>14</v>
      </c>
      <c r="J430" s="375">
        <v>16750.900000000001</v>
      </c>
      <c r="K430" s="376">
        <v>16585.8</v>
      </c>
      <c r="L430" s="375">
        <v>141.69999999999999</v>
      </c>
      <c r="M430" s="376">
        <v>111.5</v>
      </c>
      <c r="N430" s="375">
        <v>0</v>
      </c>
      <c r="O430" s="376">
        <v>0</v>
      </c>
      <c r="P430" s="375">
        <v>188.5</v>
      </c>
      <c r="Q430" s="376">
        <v>204.15</v>
      </c>
      <c r="R430" s="377">
        <v>8.6</v>
      </c>
      <c r="S430" s="378">
        <v>7.8</v>
      </c>
    </row>
    <row r="431" spans="2:19" s="342" customFormat="1" ht="43.5" customHeight="1" x14ac:dyDescent="0.25">
      <c r="B431" s="756"/>
      <c r="C431" s="764" t="s">
        <v>1201</v>
      </c>
      <c r="D431" s="765" t="s">
        <v>1195</v>
      </c>
      <c r="E431" s="766" t="s">
        <v>1195</v>
      </c>
      <c r="F431" s="377">
        <v>2326</v>
      </c>
      <c r="G431" s="378">
        <v>2094</v>
      </c>
      <c r="H431" s="377">
        <v>227</v>
      </c>
      <c r="I431" s="378">
        <v>202</v>
      </c>
      <c r="J431" s="375">
        <v>32465</v>
      </c>
      <c r="K431" s="376">
        <v>33884.400000000001</v>
      </c>
      <c r="L431" s="375">
        <v>17847.5</v>
      </c>
      <c r="M431" s="376">
        <v>20129.7</v>
      </c>
      <c r="N431" s="375">
        <v>0</v>
      </c>
      <c r="O431" s="376">
        <v>0</v>
      </c>
      <c r="P431" s="375">
        <v>20027.8</v>
      </c>
      <c r="Q431" s="376">
        <v>20905</v>
      </c>
      <c r="R431" s="377">
        <v>51.3</v>
      </c>
      <c r="S431" s="378">
        <v>51.6</v>
      </c>
    </row>
    <row r="432" spans="2:19" s="342" customFormat="1" ht="40.5" customHeight="1" x14ac:dyDescent="0.25">
      <c r="B432" s="756"/>
      <c r="C432" s="764" t="s">
        <v>1202</v>
      </c>
      <c r="D432" s="765" t="s">
        <v>1196</v>
      </c>
      <c r="E432" s="766" t="s">
        <v>1196</v>
      </c>
      <c r="F432" s="377">
        <v>2326</v>
      </c>
      <c r="G432" s="378">
        <v>2094</v>
      </c>
      <c r="H432" s="377">
        <v>512</v>
      </c>
      <c r="I432" s="378">
        <v>518</v>
      </c>
      <c r="J432" s="375">
        <v>32465</v>
      </c>
      <c r="K432" s="376">
        <v>33884.400000000001</v>
      </c>
      <c r="L432" s="375">
        <v>715</v>
      </c>
      <c r="M432" s="376">
        <v>529</v>
      </c>
      <c r="N432" s="375">
        <v>0</v>
      </c>
      <c r="O432" s="376">
        <v>0</v>
      </c>
      <c r="P432" s="375">
        <v>35464</v>
      </c>
      <c r="Q432" s="376">
        <v>36042</v>
      </c>
      <c r="R432" s="377">
        <v>60.3</v>
      </c>
      <c r="S432" s="378">
        <v>58</v>
      </c>
    </row>
    <row r="433" spans="2:19" s="342" customFormat="1" ht="43.5" customHeight="1" x14ac:dyDescent="0.25">
      <c r="B433" s="756"/>
      <c r="C433" s="764" t="s">
        <v>1197</v>
      </c>
      <c r="D433" s="765" t="s">
        <v>1197</v>
      </c>
      <c r="E433" s="766" t="s">
        <v>1197</v>
      </c>
      <c r="F433" s="377">
        <v>2326</v>
      </c>
      <c r="G433" s="378">
        <v>2094</v>
      </c>
      <c r="H433" s="377">
        <v>532</v>
      </c>
      <c r="I433" s="378">
        <v>516</v>
      </c>
      <c r="J433" s="375">
        <v>32465</v>
      </c>
      <c r="K433" s="376">
        <v>33884.400000000001</v>
      </c>
      <c r="L433" s="375">
        <v>258</v>
      </c>
      <c r="M433" s="376">
        <v>374</v>
      </c>
      <c r="N433" s="375">
        <v>0</v>
      </c>
      <c r="O433" s="376">
        <v>0</v>
      </c>
      <c r="P433" s="375">
        <v>1620</v>
      </c>
      <c r="Q433" s="376">
        <v>892</v>
      </c>
      <c r="R433" s="377">
        <v>66.599999999999994</v>
      </c>
      <c r="S433" s="378">
        <v>67</v>
      </c>
    </row>
    <row r="434" spans="2:19" s="342" customFormat="1" ht="30" customHeight="1" x14ac:dyDescent="0.25">
      <c r="B434" s="756"/>
      <c r="C434" s="764" t="s">
        <v>1192</v>
      </c>
      <c r="D434" s="765" t="s">
        <v>1192</v>
      </c>
      <c r="E434" s="766" t="s">
        <v>1192</v>
      </c>
      <c r="F434" s="377">
        <v>2326</v>
      </c>
      <c r="G434" s="378">
        <v>2094</v>
      </c>
      <c r="H434" s="377">
        <v>38</v>
      </c>
      <c r="I434" s="378">
        <v>34</v>
      </c>
      <c r="J434" s="375">
        <v>32465</v>
      </c>
      <c r="K434" s="376">
        <v>33884.400000000001</v>
      </c>
      <c r="L434" s="375">
        <v>75.099999999999994</v>
      </c>
      <c r="M434" s="376">
        <v>75.3</v>
      </c>
      <c r="N434" s="375">
        <v>0</v>
      </c>
      <c r="O434" s="376">
        <v>0</v>
      </c>
      <c r="P434" s="375">
        <v>3460.6</v>
      </c>
      <c r="Q434" s="376">
        <v>3493.8</v>
      </c>
      <c r="R434" s="377">
        <v>23.8</v>
      </c>
      <c r="S434" s="378">
        <v>23.6</v>
      </c>
    </row>
    <row r="435" spans="2:19" s="342" customFormat="1" ht="30" customHeight="1" x14ac:dyDescent="0.25">
      <c r="B435" s="756"/>
      <c r="C435" s="764" t="s">
        <v>1193</v>
      </c>
      <c r="D435" s="765" t="s">
        <v>1193</v>
      </c>
      <c r="E435" s="766" t="s">
        <v>1193</v>
      </c>
      <c r="F435" s="377">
        <v>2326</v>
      </c>
      <c r="G435" s="378">
        <v>2094</v>
      </c>
      <c r="H435" s="377">
        <v>94</v>
      </c>
      <c r="I435" s="378">
        <v>88</v>
      </c>
      <c r="J435" s="375">
        <v>32465</v>
      </c>
      <c r="K435" s="376">
        <v>33884.400000000001</v>
      </c>
      <c r="L435" s="375">
        <v>121.1</v>
      </c>
      <c r="M435" s="376">
        <v>98.5</v>
      </c>
      <c r="N435" s="375">
        <v>0</v>
      </c>
      <c r="O435" s="376">
        <v>0</v>
      </c>
      <c r="P435" s="375">
        <v>21848.7</v>
      </c>
      <c r="Q435" s="376">
        <v>22459.200000000001</v>
      </c>
      <c r="R435" s="377">
        <v>40.799999999999997</v>
      </c>
      <c r="S435" s="378">
        <v>39.799999999999997</v>
      </c>
    </row>
    <row r="436" spans="2:19" s="342" customFormat="1" ht="30" customHeight="1" x14ac:dyDescent="0.25">
      <c r="B436" s="756"/>
      <c r="C436" s="764" t="s">
        <v>1194</v>
      </c>
      <c r="D436" s="765" t="s">
        <v>1194</v>
      </c>
      <c r="E436" s="766" t="s">
        <v>1194</v>
      </c>
      <c r="F436" s="377">
        <v>2326</v>
      </c>
      <c r="G436" s="378">
        <v>2094</v>
      </c>
      <c r="H436" s="377">
        <v>89</v>
      </c>
      <c r="I436" s="378">
        <v>81</v>
      </c>
      <c r="J436" s="375">
        <v>32465</v>
      </c>
      <c r="K436" s="376">
        <v>33884.400000000001</v>
      </c>
      <c r="L436" s="375">
        <v>205</v>
      </c>
      <c r="M436" s="376">
        <v>171</v>
      </c>
      <c r="N436" s="375">
        <v>0</v>
      </c>
      <c r="O436" s="376">
        <v>0</v>
      </c>
      <c r="P436" s="375">
        <v>18236</v>
      </c>
      <c r="Q436" s="376">
        <v>18444</v>
      </c>
      <c r="R436" s="377">
        <v>46.800000000000004</v>
      </c>
      <c r="S436" s="378">
        <v>46.8</v>
      </c>
    </row>
    <row r="437" spans="2:19" s="342" customFormat="1" ht="43.5" customHeight="1" x14ac:dyDescent="0.25">
      <c r="B437" s="756"/>
      <c r="C437" s="764" t="s">
        <v>1198</v>
      </c>
      <c r="D437" s="765" t="s">
        <v>1198</v>
      </c>
      <c r="E437" s="766" t="s">
        <v>1198</v>
      </c>
      <c r="F437" s="377">
        <v>2326</v>
      </c>
      <c r="G437" s="378">
        <v>2094</v>
      </c>
      <c r="H437" s="377">
        <v>170</v>
      </c>
      <c r="I437" s="378">
        <v>176</v>
      </c>
      <c r="J437" s="375">
        <v>32465</v>
      </c>
      <c r="K437" s="376">
        <v>33884.400000000001</v>
      </c>
      <c r="L437" s="375">
        <v>70</v>
      </c>
      <c r="M437" s="376">
        <v>102.3972</v>
      </c>
      <c r="N437" s="375">
        <v>0</v>
      </c>
      <c r="O437" s="376">
        <v>0</v>
      </c>
      <c r="P437" s="375">
        <v>4030.3</v>
      </c>
      <c r="Q437" s="376">
        <v>3242.7</v>
      </c>
      <c r="R437" s="377">
        <v>61.8</v>
      </c>
      <c r="S437" s="378">
        <v>62.4</v>
      </c>
    </row>
    <row r="438" spans="2:19" s="342" customFormat="1" ht="30" customHeight="1" x14ac:dyDescent="0.25">
      <c r="B438" s="756"/>
      <c r="C438" s="764" t="s">
        <v>1199</v>
      </c>
      <c r="D438" s="765" t="s">
        <v>1199</v>
      </c>
      <c r="E438" s="766" t="s">
        <v>1199</v>
      </c>
      <c r="F438" s="377">
        <v>2326</v>
      </c>
      <c r="G438" s="378">
        <v>2094</v>
      </c>
      <c r="H438" s="377">
        <v>83</v>
      </c>
      <c r="I438" s="378">
        <v>75</v>
      </c>
      <c r="J438" s="375">
        <v>32465</v>
      </c>
      <c r="K438" s="376">
        <v>33884.400000000001</v>
      </c>
      <c r="L438" s="375">
        <v>13173.27</v>
      </c>
      <c r="M438" s="376">
        <v>12404.54</v>
      </c>
      <c r="N438" s="375">
        <v>0</v>
      </c>
      <c r="O438" s="376">
        <v>0</v>
      </c>
      <c r="P438" s="375">
        <v>12383.5</v>
      </c>
      <c r="Q438" s="376">
        <v>14373</v>
      </c>
      <c r="R438" s="377">
        <v>39.4</v>
      </c>
      <c r="S438" s="378">
        <v>39.6</v>
      </c>
    </row>
    <row r="439" spans="2:19" s="342" customFormat="1" ht="28.5" customHeight="1" x14ac:dyDescent="0.25">
      <c r="B439" s="757"/>
      <c r="C439" s="764" t="s">
        <v>1200</v>
      </c>
      <c r="D439" s="765" t="s">
        <v>1200</v>
      </c>
      <c r="E439" s="766" t="s">
        <v>1200</v>
      </c>
      <c r="F439" s="377">
        <v>2326</v>
      </c>
      <c r="G439" s="378">
        <v>2094</v>
      </c>
      <c r="H439" s="377">
        <v>54</v>
      </c>
      <c r="I439" s="378">
        <v>52</v>
      </c>
      <c r="J439" s="375">
        <v>32465</v>
      </c>
      <c r="K439" s="376">
        <v>33884.400000000001</v>
      </c>
      <c r="L439" s="375">
        <v>0</v>
      </c>
      <c r="M439" s="376">
        <v>0</v>
      </c>
      <c r="N439" s="375">
        <v>0</v>
      </c>
      <c r="O439" s="376">
        <v>0</v>
      </c>
      <c r="P439" s="375">
        <v>2215.1</v>
      </c>
      <c r="Q439" s="376">
        <v>2294.6</v>
      </c>
      <c r="R439" s="377">
        <v>23.3</v>
      </c>
      <c r="S439" s="378">
        <v>23.9</v>
      </c>
    </row>
    <row r="440" spans="2:19" s="342" customFormat="1" ht="13.5" customHeight="1" x14ac:dyDescent="0.25">
      <c r="B440" s="434"/>
      <c r="C440" s="761"/>
      <c r="D440" s="762"/>
      <c r="E440" s="763"/>
      <c r="F440" s="438"/>
      <c r="G440" s="439"/>
      <c r="H440" s="438"/>
      <c r="I440" s="439"/>
      <c r="J440" s="437"/>
      <c r="K440" s="436"/>
      <c r="L440" s="437"/>
      <c r="M440" s="436"/>
      <c r="N440" s="437"/>
      <c r="O440" s="436"/>
      <c r="P440" s="437"/>
      <c r="Q440" s="436"/>
      <c r="R440" s="438"/>
      <c r="S440" s="439"/>
    </row>
    <row r="441" spans="2:19" s="342" customFormat="1" ht="17.25" customHeight="1" x14ac:dyDescent="0.25">
      <c r="B441" s="756"/>
      <c r="C441" s="764" t="s">
        <v>1308</v>
      </c>
      <c r="D441" s="765" t="s">
        <v>1308</v>
      </c>
      <c r="E441" s="766" t="s">
        <v>1308</v>
      </c>
      <c r="F441" s="438">
        <v>501</v>
      </c>
      <c r="G441" s="439">
        <v>515</v>
      </c>
      <c r="H441" s="438">
        <v>72</v>
      </c>
      <c r="I441" s="439">
        <v>73</v>
      </c>
      <c r="J441" s="437">
        <v>1798</v>
      </c>
      <c r="K441" s="436">
        <v>2070</v>
      </c>
      <c r="L441" s="437">
        <v>689</v>
      </c>
      <c r="M441" s="436">
        <v>859</v>
      </c>
      <c r="N441" s="437">
        <v>0</v>
      </c>
      <c r="O441" s="437">
        <v>0</v>
      </c>
      <c r="P441" s="437">
        <v>201</v>
      </c>
      <c r="Q441" s="436">
        <v>167</v>
      </c>
      <c r="R441" s="438">
        <v>32</v>
      </c>
      <c r="S441" s="439">
        <v>32</v>
      </c>
    </row>
    <row r="442" spans="2:19" s="342" customFormat="1" ht="18" customHeight="1" x14ac:dyDescent="0.25">
      <c r="B442" s="756"/>
      <c r="C442" s="764" t="s">
        <v>240</v>
      </c>
      <c r="D442" s="765" t="s">
        <v>240</v>
      </c>
      <c r="E442" s="766" t="s">
        <v>240</v>
      </c>
      <c r="F442" s="438">
        <v>501</v>
      </c>
      <c r="G442" s="439">
        <v>515</v>
      </c>
      <c r="H442" s="438">
        <v>78</v>
      </c>
      <c r="I442" s="439">
        <v>71</v>
      </c>
      <c r="J442" s="437">
        <v>1798</v>
      </c>
      <c r="K442" s="436">
        <v>2070</v>
      </c>
      <c r="L442" s="437">
        <v>806</v>
      </c>
      <c r="M442" s="436">
        <v>840</v>
      </c>
      <c r="N442" s="437">
        <v>0</v>
      </c>
      <c r="O442" s="437">
        <v>0</v>
      </c>
      <c r="P442" s="437">
        <v>51803</v>
      </c>
      <c r="Q442" s="436">
        <v>49396</v>
      </c>
      <c r="R442" s="438">
        <v>36</v>
      </c>
      <c r="S442" s="439">
        <v>35</v>
      </c>
    </row>
    <row r="443" spans="2:19" s="342" customFormat="1" ht="30" customHeight="1" x14ac:dyDescent="0.25">
      <c r="B443" s="756"/>
      <c r="C443" s="764" t="s">
        <v>1309</v>
      </c>
      <c r="D443" s="765" t="s">
        <v>1309</v>
      </c>
      <c r="E443" s="766" t="s">
        <v>1309</v>
      </c>
      <c r="F443" s="438">
        <v>501</v>
      </c>
      <c r="G443" s="439">
        <v>515</v>
      </c>
      <c r="H443" s="438">
        <v>25</v>
      </c>
      <c r="I443" s="439">
        <v>25</v>
      </c>
      <c r="J443" s="437">
        <v>1798</v>
      </c>
      <c r="K443" s="436">
        <v>2070</v>
      </c>
      <c r="L443" s="437">
        <v>226</v>
      </c>
      <c r="M443" s="436">
        <v>290</v>
      </c>
      <c r="N443" s="437">
        <v>0</v>
      </c>
      <c r="O443" s="437">
        <v>0</v>
      </c>
      <c r="P443" s="437">
        <v>34711</v>
      </c>
      <c r="Q443" s="436">
        <v>32563</v>
      </c>
      <c r="R443" s="438">
        <v>21</v>
      </c>
      <c r="S443" s="439">
        <v>19</v>
      </c>
    </row>
    <row r="444" spans="2:19" s="342" customFormat="1" ht="30" customHeight="1" x14ac:dyDescent="0.25">
      <c r="B444" s="756"/>
      <c r="C444" s="764" t="s">
        <v>1317</v>
      </c>
      <c r="D444" s="765" t="s">
        <v>1317</v>
      </c>
      <c r="E444" s="766" t="s">
        <v>1317</v>
      </c>
      <c r="F444" s="438">
        <v>501</v>
      </c>
      <c r="G444" s="439">
        <v>515</v>
      </c>
      <c r="H444" s="438">
        <v>11</v>
      </c>
      <c r="I444" s="439">
        <v>11</v>
      </c>
      <c r="J444" s="437">
        <v>1798</v>
      </c>
      <c r="K444" s="436">
        <v>2070</v>
      </c>
      <c r="L444" s="437">
        <v>77</v>
      </c>
      <c r="M444" s="436">
        <v>81</v>
      </c>
      <c r="N444" s="437">
        <v>0</v>
      </c>
      <c r="O444" s="437">
        <v>0</v>
      </c>
      <c r="P444" s="437">
        <v>39</v>
      </c>
      <c r="Q444" s="436">
        <v>23</v>
      </c>
      <c r="R444" s="438">
        <v>8</v>
      </c>
      <c r="S444" s="439">
        <v>0</v>
      </c>
    </row>
    <row r="445" spans="2:19" s="342" customFormat="1" ht="44.25" customHeight="1" x14ac:dyDescent="0.25">
      <c r="B445" s="756"/>
      <c r="C445" s="764" t="s">
        <v>1319</v>
      </c>
      <c r="D445" s="765" t="s">
        <v>1318</v>
      </c>
      <c r="E445" s="766" t="s">
        <v>1318</v>
      </c>
      <c r="F445" s="438">
        <v>1169</v>
      </c>
      <c r="G445" s="439">
        <v>1695</v>
      </c>
      <c r="H445" s="438">
        <v>43</v>
      </c>
      <c r="I445" s="439">
        <v>40</v>
      </c>
      <c r="J445" s="437">
        <v>699</v>
      </c>
      <c r="K445" s="436">
        <v>932</v>
      </c>
      <c r="L445" s="437">
        <v>0</v>
      </c>
      <c r="M445" s="436">
        <v>113</v>
      </c>
      <c r="N445" s="437">
        <v>0</v>
      </c>
      <c r="O445" s="436">
        <v>0</v>
      </c>
      <c r="P445" s="437">
        <v>946</v>
      </c>
      <c r="Q445" s="436">
        <v>2926</v>
      </c>
      <c r="R445" s="438">
        <v>20</v>
      </c>
      <c r="S445" s="439">
        <v>27</v>
      </c>
    </row>
    <row r="446" spans="2:19" s="342" customFormat="1" ht="30.75" customHeight="1" x14ac:dyDescent="0.25">
      <c r="B446" s="756"/>
      <c r="C446" s="764" t="s">
        <v>1320</v>
      </c>
      <c r="D446" s="765" t="s">
        <v>1310</v>
      </c>
      <c r="E446" s="766" t="s">
        <v>1310</v>
      </c>
      <c r="F446" s="438">
        <v>1670</v>
      </c>
      <c r="G446" s="439">
        <v>1695</v>
      </c>
      <c r="H446" s="438">
        <v>46</v>
      </c>
      <c r="I446" s="439">
        <v>53</v>
      </c>
      <c r="J446" s="437">
        <v>699</v>
      </c>
      <c r="K446" s="436">
        <v>932</v>
      </c>
      <c r="L446" s="437">
        <v>120</v>
      </c>
      <c r="M446" s="436">
        <v>104</v>
      </c>
      <c r="N446" s="437">
        <v>0</v>
      </c>
      <c r="O446" s="436">
        <v>0</v>
      </c>
      <c r="P446" s="437">
        <v>2659</v>
      </c>
      <c r="Q446" s="436">
        <v>2597</v>
      </c>
      <c r="R446" s="438">
        <v>47</v>
      </c>
      <c r="S446" s="439">
        <v>42</v>
      </c>
    </row>
    <row r="447" spans="2:19" s="342" customFormat="1" ht="33.75" customHeight="1" x14ac:dyDescent="0.25">
      <c r="B447" s="756"/>
      <c r="C447" s="764" t="s">
        <v>1321</v>
      </c>
      <c r="D447" s="765" t="s">
        <v>1311</v>
      </c>
      <c r="E447" s="766" t="s">
        <v>1311</v>
      </c>
      <c r="F447" s="438">
        <v>1670</v>
      </c>
      <c r="G447" s="439">
        <v>1695</v>
      </c>
      <c r="H447" s="438">
        <v>19</v>
      </c>
      <c r="I447" s="439">
        <v>23</v>
      </c>
      <c r="J447" s="437">
        <v>699</v>
      </c>
      <c r="K447" s="436">
        <v>932</v>
      </c>
      <c r="L447" s="437">
        <v>78</v>
      </c>
      <c r="M447" s="436">
        <v>66</v>
      </c>
      <c r="N447" s="437">
        <v>0</v>
      </c>
      <c r="O447" s="436">
        <v>0</v>
      </c>
      <c r="P447" s="437">
        <v>268</v>
      </c>
      <c r="Q447" s="436">
        <v>240</v>
      </c>
      <c r="R447" s="438">
        <v>22</v>
      </c>
      <c r="S447" s="439">
        <v>21</v>
      </c>
    </row>
    <row r="448" spans="2:19" s="342" customFormat="1" ht="31.5" customHeight="1" x14ac:dyDescent="0.25">
      <c r="B448" s="756"/>
      <c r="C448" s="764" t="s">
        <v>1322</v>
      </c>
      <c r="D448" s="765" t="s">
        <v>1312</v>
      </c>
      <c r="E448" s="766" t="s">
        <v>1312</v>
      </c>
      <c r="F448" s="438">
        <v>1670</v>
      </c>
      <c r="G448" s="439">
        <v>1695</v>
      </c>
      <c r="H448" s="438">
        <v>22</v>
      </c>
      <c r="I448" s="439">
        <v>25</v>
      </c>
      <c r="J448" s="437">
        <v>699</v>
      </c>
      <c r="K448" s="436">
        <v>932</v>
      </c>
      <c r="L448" s="437">
        <v>53</v>
      </c>
      <c r="M448" s="436">
        <v>55</v>
      </c>
      <c r="N448" s="437">
        <v>0</v>
      </c>
      <c r="O448" s="436">
        <v>0</v>
      </c>
      <c r="P448" s="437">
        <v>1155</v>
      </c>
      <c r="Q448" s="436">
        <v>1072</v>
      </c>
      <c r="R448" s="438">
        <v>21</v>
      </c>
      <c r="S448" s="439">
        <v>20</v>
      </c>
    </row>
    <row r="449" spans="2:19" s="342" customFormat="1" ht="32.25" customHeight="1" x14ac:dyDescent="0.25">
      <c r="B449" s="756"/>
      <c r="C449" s="764" t="s">
        <v>1323</v>
      </c>
      <c r="D449" s="765" t="s">
        <v>1313</v>
      </c>
      <c r="E449" s="766" t="s">
        <v>1313</v>
      </c>
      <c r="F449" s="438">
        <v>1670</v>
      </c>
      <c r="G449" s="439">
        <v>1695</v>
      </c>
      <c r="H449" s="438">
        <v>23</v>
      </c>
      <c r="I449" s="439">
        <v>25</v>
      </c>
      <c r="J449" s="437">
        <v>699</v>
      </c>
      <c r="K449" s="436">
        <v>932</v>
      </c>
      <c r="L449" s="437">
        <v>126</v>
      </c>
      <c r="M449" s="436">
        <v>132</v>
      </c>
      <c r="N449" s="437">
        <v>0</v>
      </c>
      <c r="O449" s="436">
        <v>0</v>
      </c>
      <c r="P449" s="437">
        <v>3191</v>
      </c>
      <c r="Q449" s="436">
        <v>2963</v>
      </c>
      <c r="R449" s="438">
        <v>27</v>
      </c>
      <c r="S449" s="439">
        <v>27</v>
      </c>
    </row>
    <row r="450" spans="2:19" s="342" customFormat="1" ht="29.25" customHeight="1" x14ac:dyDescent="0.25">
      <c r="B450" s="756"/>
      <c r="C450" s="764" t="s">
        <v>1324</v>
      </c>
      <c r="D450" s="765" t="s">
        <v>1314</v>
      </c>
      <c r="E450" s="766" t="s">
        <v>1314</v>
      </c>
      <c r="F450" s="438">
        <v>1670</v>
      </c>
      <c r="G450" s="439">
        <v>1695</v>
      </c>
      <c r="H450" s="438">
        <v>70</v>
      </c>
      <c r="I450" s="439">
        <v>89</v>
      </c>
      <c r="J450" s="437">
        <v>699</v>
      </c>
      <c r="K450" s="436">
        <v>932</v>
      </c>
      <c r="L450" s="437">
        <v>186</v>
      </c>
      <c r="M450" s="436">
        <v>327</v>
      </c>
      <c r="N450" s="437">
        <v>0</v>
      </c>
      <c r="O450" s="436">
        <v>0</v>
      </c>
      <c r="P450" s="437">
        <v>4109</v>
      </c>
      <c r="Q450" s="436">
        <v>3853</v>
      </c>
      <c r="R450" s="438">
        <v>30</v>
      </c>
      <c r="S450" s="439">
        <v>30</v>
      </c>
    </row>
    <row r="451" spans="2:19" s="342" customFormat="1" ht="33" customHeight="1" x14ac:dyDescent="0.25">
      <c r="B451" s="756"/>
      <c r="C451" s="764" t="s">
        <v>1325</v>
      </c>
      <c r="D451" s="765" t="s">
        <v>1315</v>
      </c>
      <c r="E451" s="766" t="s">
        <v>1315</v>
      </c>
      <c r="F451" s="438">
        <v>1169</v>
      </c>
      <c r="G451" s="439">
        <v>1180</v>
      </c>
      <c r="H451" s="438">
        <v>120</v>
      </c>
      <c r="I451" s="439">
        <v>125</v>
      </c>
      <c r="J451" s="437">
        <v>699</v>
      </c>
      <c r="K451" s="436">
        <v>932</v>
      </c>
      <c r="L451" s="437">
        <v>0</v>
      </c>
      <c r="M451" s="436">
        <v>0</v>
      </c>
      <c r="N451" s="437">
        <v>0</v>
      </c>
      <c r="O451" s="436">
        <v>0</v>
      </c>
      <c r="P451" s="437">
        <v>5099</v>
      </c>
      <c r="Q451" s="436">
        <v>3669</v>
      </c>
      <c r="R451" s="438">
        <v>50</v>
      </c>
      <c r="S451" s="439">
        <v>42</v>
      </c>
    </row>
    <row r="452" spans="2:19" s="342" customFormat="1" ht="30.75" customHeight="1" x14ac:dyDescent="0.25">
      <c r="B452" s="757"/>
      <c r="C452" s="764" t="s">
        <v>1326</v>
      </c>
      <c r="D452" s="765" t="s">
        <v>1316</v>
      </c>
      <c r="E452" s="766" t="s">
        <v>1316</v>
      </c>
      <c r="F452" s="438">
        <v>1670</v>
      </c>
      <c r="G452" s="439">
        <v>1695</v>
      </c>
      <c r="H452" s="438">
        <v>297</v>
      </c>
      <c r="I452" s="439">
        <v>304</v>
      </c>
      <c r="J452" s="437">
        <v>699</v>
      </c>
      <c r="K452" s="436">
        <v>932</v>
      </c>
      <c r="L452" s="437">
        <v>136</v>
      </c>
      <c r="M452" s="436">
        <v>135</v>
      </c>
      <c r="N452" s="437">
        <v>0</v>
      </c>
      <c r="O452" s="436">
        <v>0</v>
      </c>
      <c r="P452" s="437">
        <v>12638</v>
      </c>
      <c r="Q452" s="436">
        <v>10673</v>
      </c>
      <c r="R452" s="438">
        <v>101</v>
      </c>
      <c r="S452" s="439">
        <v>100</v>
      </c>
    </row>
    <row r="453" spans="2:19" s="342" customFormat="1" ht="13.5" customHeight="1" x14ac:dyDescent="0.25">
      <c r="B453" s="382"/>
      <c r="C453" s="761"/>
      <c r="D453" s="762"/>
      <c r="E453" s="763"/>
      <c r="F453" s="385"/>
      <c r="G453" s="386"/>
      <c r="H453" s="385"/>
      <c r="I453" s="386"/>
      <c r="J453" s="384"/>
      <c r="K453" s="383"/>
      <c r="L453" s="384"/>
      <c r="M453" s="383"/>
      <c r="N453" s="384"/>
      <c r="O453" s="383"/>
      <c r="P453" s="384"/>
      <c r="Q453" s="383"/>
      <c r="R453" s="385"/>
      <c r="S453" s="386"/>
    </row>
    <row r="454" spans="2:19" s="342" customFormat="1" ht="15.75" customHeight="1" x14ac:dyDescent="0.25">
      <c r="B454" s="755" t="s">
        <v>1216</v>
      </c>
      <c r="C454" s="764" t="s">
        <v>1225</v>
      </c>
      <c r="D454" s="765" t="s">
        <v>1225</v>
      </c>
      <c r="E454" s="766" t="s">
        <v>1225</v>
      </c>
      <c r="F454" s="385">
        <v>1364</v>
      </c>
      <c r="G454" s="386">
        <v>1331</v>
      </c>
      <c r="H454" s="385">
        <f>'[2]приложение 2'!E12</f>
        <v>133</v>
      </c>
      <c r="I454" s="386">
        <f>'[2]приложение 2'!F12</f>
        <v>139</v>
      </c>
      <c r="J454" s="384">
        <f>'[2]приложение 2'!G12</f>
        <v>65091.94</v>
      </c>
      <c r="K454" s="383">
        <f>'[2]приложение 2'!H12</f>
        <v>67503.990000000005</v>
      </c>
      <c r="L454" s="384">
        <f>'[2]приложение 2'!I12</f>
        <v>9314.56</v>
      </c>
      <c r="M454" s="383">
        <f>'[2]приложение 2'!J12</f>
        <v>9811.41</v>
      </c>
      <c r="N454" s="390">
        <v>0</v>
      </c>
      <c r="O454" s="390">
        <v>0</v>
      </c>
      <c r="P454" s="384">
        <f>'[2]приложение 2'!M12</f>
        <v>1759.28</v>
      </c>
      <c r="Q454" s="383">
        <f>'[2]приложение 2'!N12</f>
        <v>1717.77</v>
      </c>
      <c r="R454" s="385">
        <f>'[2]приложение 2'!O12</f>
        <v>33</v>
      </c>
      <c r="S454" s="386">
        <f>'[2]приложение 2'!P12</f>
        <v>34</v>
      </c>
    </row>
    <row r="455" spans="2:19" s="342" customFormat="1" ht="28.5" customHeight="1" x14ac:dyDescent="0.25">
      <c r="B455" s="756"/>
      <c r="C455" s="764" t="s">
        <v>1217</v>
      </c>
      <c r="D455" s="765" t="s">
        <v>1217</v>
      </c>
      <c r="E455" s="766" t="s">
        <v>1217</v>
      </c>
      <c r="F455" s="385">
        <v>1364</v>
      </c>
      <c r="G455" s="386">
        <v>1331</v>
      </c>
      <c r="H455" s="385">
        <f>'[2]приложение 2'!E13</f>
        <v>56</v>
      </c>
      <c r="I455" s="386">
        <f>'[2]приложение 2'!F13</f>
        <v>49</v>
      </c>
      <c r="J455" s="384">
        <f>'[2]приложение 2'!G13</f>
        <v>65091.94</v>
      </c>
      <c r="K455" s="383">
        <f>'[2]приложение 2'!H13</f>
        <v>67503.990000000005</v>
      </c>
      <c r="L455" s="384">
        <f>'[2]приложение 2'!I13</f>
        <v>4253.3</v>
      </c>
      <c r="M455" s="383">
        <f>'[2]приложение 2'!J13</f>
        <v>4038.41</v>
      </c>
      <c r="N455" s="390">
        <v>0</v>
      </c>
      <c r="O455" s="390">
        <v>0</v>
      </c>
      <c r="P455" s="384">
        <f>'[2]приложение 2'!M13</f>
        <v>2438.7600000000002</v>
      </c>
      <c r="Q455" s="383">
        <f>'[2]приложение 2'!N13</f>
        <v>2350.77</v>
      </c>
      <c r="R455" s="385">
        <f>'[2]приложение 2'!O13</f>
        <v>15</v>
      </c>
      <c r="S455" s="386">
        <f>'[2]приложение 2'!P13</f>
        <v>15</v>
      </c>
    </row>
    <row r="456" spans="2:19" s="342" customFormat="1" ht="15.75" customHeight="1" x14ac:dyDescent="0.25">
      <c r="B456" s="756"/>
      <c r="C456" s="764" t="s">
        <v>1218</v>
      </c>
      <c r="D456" s="765" t="s">
        <v>1218</v>
      </c>
      <c r="E456" s="766" t="s">
        <v>1218</v>
      </c>
      <c r="F456" s="385">
        <v>1364</v>
      </c>
      <c r="G456" s="386">
        <v>1331</v>
      </c>
      <c r="H456" s="385">
        <f>'[2]приложение 2'!E14</f>
        <v>111</v>
      </c>
      <c r="I456" s="386">
        <f>'[2]приложение 2'!F14</f>
        <v>111</v>
      </c>
      <c r="J456" s="384">
        <f>'[2]приложение 2'!G14</f>
        <v>65091.94</v>
      </c>
      <c r="K456" s="383">
        <f>'[2]приложение 2'!H14</f>
        <v>67503.990000000005</v>
      </c>
      <c r="L456" s="384">
        <f>'[2]приложение 2'!I14</f>
        <v>7927.06</v>
      </c>
      <c r="M456" s="383">
        <f>'[2]приложение 2'!J14</f>
        <v>8120.03</v>
      </c>
      <c r="N456" s="390">
        <v>0</v>
      </c>
      <c r="O456" s="390">
        <v>0</v>
      </c>
      <c r="P456" s="384">
        <f>'[2]приложение 2'!M14</f>
        <v>4243.33</v>
      </c>
      <c r="Q456" s="383">
        <f>'[2]приложение 2'!N14</f>
        <v>3956.88</v>
      </c>
      <c r="R456" s="385">
        <f>'[2]приложение 2'!O14</f>
        <v>27</v>
      </c>
      <c r="S456" s="386">
        <f>'[2]приложение 2'!P14</f>
        <v>27</v>
      </c>
    </row>
    <row r="457" spans="2:19" s="342" customFormat="1" ht="15.75" customHeight="1" x14ac:dyDescent="0.25">
      <c r="B457" s="756"/>
      <c r="C457" s="764" t="s">
        <v>1219</v>
      </c>
      <c r="D457" s="765" t="s">
        <v>1219</v>
      </c>
      <c r="E457" s="766" t="s">
        <v>1219</v>
      </c>
      <c r="F457" s="385">
        <v>1364</v>
      </c>
      <c r="G457" s="386">
        <v>1331</v>
      </c>
      <c r="H457" s="385">
        <f>'[2]приложение 2'!E15</f>
        <v>203</v>
      </c>
      <c r="I457" s="386">
        <f>'[2]приложение 2'!F15</f>
        <v>192</v>
      </c>
      <c r="J457" s="384">
        <f>'[2]приложение 2'!G15</f>
        <v>65091.94</v>
      </c>
      <c r="K457" s="383">
        <f>'[2]приложение 2'!H15</f>
        <v>67503.990000000005</v>
      </c>
      <c r="L457" s="384">
        <f>'[2]приложение 2'!I15</f>
        <v>14720.91</v>
      </c>
      <c r="M457" s="383">
        <f>'[2]приложение 2'!J15</f>
        <v>16679.8</v>
      </c>
      <c r="N457" s="390">
        <v>0</v>
      </c>
      <c r="O457" s="390">
        <v>0</v>
      </c>
      <c r="P457" s="384">
        <f>'[2]приложение 2'!M15</f>
        <v>3672.3</v>
      </c>
      <c r="Q457" s="383">
        <f>'[2]приложение 2'!N15</f>
        <v>10012.02</v>
      </c>
      <c r="R457" s="385">
        <f>'[2]приложение 2'!O15</f>
        <v>51</v>
      </c>
      <c r="S457" s="386">
        <f>'[2]приложение 2'!P15</f>
        <v>60</v>
      </c>
    </row>
    <row r="458" spans="2:19" s="342" customFormat="1" ht="30" customHeight="1" x14ac:dyDescent="0.25">
      <c r="B458" s="756"/>
      <c r="C458" s="764" t="s">
        <v>1220</v>
      </c>
      <c r="D458" s="765" t="s">
        <v>1220</v>
      </c>
      <c r="E458" s="766" t="s">
        <v>1220</v>
      </c>
      <c r="F458" s="385">
        <v>1364</v>
      </c>
      <c r="G458" s="386">
        <v>1331</v>
      </c>
      <c r="H458" s="385">
        <f>'[2]приложение 2'!E16</f>
        <v>79</v>
      </c>
      <c r="I458" s="386">
        <f>'[2]приложение 2'!F16</f>
        <v>71</v>
      </c>
      <c r="J458" s="384">
        <f>'[2]приложение 2'!G16</f>
        <v>65091.94</v>
      </c>
      <c r="K458" s="383">
        <f>'[2]приложение 2'!H16</f>
        <v>67503.990000000005</v>
      </c>
      <c r="L458" s="384">
        <f>'[2]приложение 2'!I16</f>
        <v>6185.65</v>
      </c>
      <c r="M458" s="383">
        <f>'[2]приложение 2'!J16</f>
        <v>5835.42</v>
      </c>
      <c r="N458" s="390">
        <v>0</v>
      </c>
      <c r="O458" s="390">
        <v>0</v>
      </c>
      <c r="P458" s="384">
        <f>'[2]приложение 2'!M16</f>
        <v>23.68</v>
      </c>
      <c r="Q458" s="383">
        <f>'[2]приложение 2'!N16</f>
        <v>10.86</v>
      </c>
      <c r="R458" s="385">
        <f>'[2]приложение 2'!O16</f>
        <v>23</v>
      </c>
      <c r="S458" s="386">
        <f>'[2]приложение 2'!P16</f>
        <v>24</v>
      </c>
    </row>
    <row r="459" spans="2:19" s="342" customFormat="1" ht="28.5" customHeight="1" x14ac:dyDescent="0.25">
      <c r="B459" s="756"/>
      <c r="C459" s="764" t="s">
        <v>1221</v>
      </c>
      <c r="D459" s="765" t="s">
        <v>1221</v>
      </c>
      <c r="E459" s="766" t="s">
        <v>1221</v>
      </c>
      <c r="F459" s="385">
        <v>1364</v>
      </c>
      <c r="G459" s="386">
        <v>1331</v>
      </c>
      <c r="H459" s="385">
        <f>'[2]приложение 2'!E17</f>
        <v>25</v>
      </c>
      <c r="I459" s="386">
        <f>'[2]приложение 2'!F17</f>
        <v>18</v>
      </c>
      <c r="J459" s="384">
        <f>'[2]приложение 2'!G17</f>
        <v>65091.94</v>
      </c>
      <c r="K459" s="383">
        <f>'[2]приложение 2'!H17</f>
        <v>67503.990000000005</v>
      </c>
      <c r="L459" s="384">
        <f>'[2]приложение 2'!I17</f>
        <v>2485.14</v>
      </c>
      <c r="M459" s="383">
        <f>'[2]приложение 2'!J17</f>
        <v>2391.4499999999998</v>
      </c>
      <c r="N459" s="390">
        <v>0</v>
      </c>
      <c r="O459" s="390">
        <v>0</v>
      </c>
      <c r="P459" s="384">
        <f>'[2]приложение 2'!M17</f>
        <v>2208.81</v>
      </c>
      <c r="Q459" s="383">
        <f>'[2]приложение 2'!N17</f>
        <v>2030.54</v>
      </c>
      <c r="R459" s="385">
        <f>'[2]приложение 2'!O17</f>
        <v>8</v>
      </c>
      <c r="S459" s="386">
        <f>'[2]приложение 2'!P17</f>
        <v>8</v>
      </c>
    </row>
    <row r="460" spans="2:19" s="342" customFormat="1" ht="28.5" customHeight="1" x14ac:dyDescent="0.25">
      <c r="B460" s="756"/>
      <c r="C460" s="764" t="s">
        <v>1222</v>
      </c>
      <c r="D460" s="765" t="s">
        <v>1222</v>
      </c>
      <c r="E460" s="766" t="s">
        <v>1222</v>
      </c>
      <c r="F460" s="385">
        <v>1364</v>
      </c>
      <c r="G460" s="386">
        <v>1331</v>
      </c>
      <c r="H460" s="385">
        <f>'[2]приложение 2'!E18</f>
        <v>18</v>
      </c>
      <c r="I460" s="386">
        <f>'[2]приложение 2'!F18</f>
        <v>14</v>
      </c>
      <c r="J460" s="384">
        <f>'[2]приложение 2'!G18</f>
        <v>65091.94</v>
      </c>
      <c r="K460" s="383">
        <f>'[2]приложение 2'!H18</f>
        <v>67503.990000000005</v>
      </c>
      <c r="L460" s="384">
        <f>'[2]приложение 2'!I18</f>
        <v>1313.07</v>
      </c>
      <c r="M460" s="383">
        <f>'[2]приложение 2'!J18</f>
        <v>1331.11</v>
      </c>
      <c r="N460" s="390">
        <v>0</v>
      </c>
      <c r="O460" s="390">
        <v>0</v>
      </c>
      <c r="P460" s="384">
        <f>'[2]приложение 2'!M18</f>
        <v>81</v>
      </c>
      <c r="Q460" s="383">
        <f>'[2]приложение 2'!N18</f>
        <v>72</v>
      </c>
      <c r="R460" s="385">
        <f>'[2]приложение 2'!O18</f>
        <v>5</v>
      </c>
      <c r="S460" s="386">
        <f>'[2]приложение 2'!P18</f>
        <v>5</v>
      </c>
    </row>
    <row r="461" spans="2:19" s="342" customFormat="1" ht="28.5" customHeight="1" x14ac:dyDescent="0.25">
      <c r="B461" s="756"/>
      <c r="C461" s="764" t="s">
        <v>1223</v>
      </c>
      <c r="D461" s="765" t="s">
        <v>1223</v>
      </c>
      <c r="E461" s="766" t="s">
        <v>1223</v>
      </c>
      <c r="F461" s="385">
        <v>1364</v>
      </c>
      <c r="G461" s="386">
        <v>1331</v>
      </c>
      <c r="H461" s="385">
        <f>'[2]приложение 2'!E19</f>
        <v>220</v>
      </c>
      <c r="I461" s="386">
        <f>'[2]приложение 2'!F19</f>
        <v>275</v>
      </c>
      <c r="J461" s="384">
        <f>'[2]приложение 2'!G19</f>
        <v>65091.94</v>
      </c>
      <c r="K461" s="383">
        <f>'[2]приложение 2'!H19</f>
        <v>67503.990000000005</v>
      </c>
      <c r="L461" s="384">
        <f>'[2]приложение 2'!I19</f>
        <v>16881.93</v>
      </c>
      <c r="M461" s="383">
        <f>'[2]приложение 2'!J19</f>
        <v>19296.36</v>
      </c>
      <c r="N461" s="390">
        <v>0</v>
      </c>
      <c r="O461" s="390">
        <v>0</v>
      </c>
      <c r="P461" s="384">
        <f>'[2]приложение 2'!M19</f>
        <v>165291.46</v>
      </c>
      <c r="Q461" s="383">
        <f>'[2]приложение 2'!N19</f>
        <v>162374.23000000001</v>
      </c>
      <c r="R461" s="385">
        <f>'[2]приложение 2'!O19</f>
        <v>65</v>
      </c>
      <c r="S461" s="386">
        <f>'[2]приложение 2'!P19</f>
        <v>66</v>
      </c>
    </row>
    <row r="462" spans="2:19" s="342" customFormat="1" ht="16.5" customHeight="1" x14ac:dyDescent="0.25">
      <c r="B462" s="756"/>
      <c r="C462" s="764" t="s">
        <v>1224</v>
      </c>
      <c r="D462" s="765" t="s">
        <v>1224</v>
      </c>
      <c r="E462" s="766" t="s">
        <v>1224</v>
      </c>
      <c r="F462" s="385">
        <v>1364</v>
      </c>
      <c r="G462" s="386">
        <v>1331</v>
      </c>
      <c r="H462" s="385">
        <f>'[2]приложение 2'!E20</f>
        <v>13</v>
      </c>
      <c r="I462" s="386" t="str">
        <f>'[2]приложение 2'!F20</f>
        <v>-</v>
      </c>
      <c r="J462" s="384">
        <f>'[2]приложение 2'!G20</f>
        <v>65091.94</v>
      </c>
      <c r="K462" s="383" t="str">
        <f>'[2]приложение 2'!H20</f>
        <v>-</v>
      </c>
      <c r="L462" s="384">
        <f>'[2]приложение 2'!I20</f>
        <v>2010.32</v>
      </c>
      <c r="M462" s="383" t="str">
        <f>'[2]приложение 2'!J20</f>
        <v>-</v>
      </c>
      <c r="N462" s="390">
        <v>0</v>
      </c>
      <c r="O462" s="390">
        <v>0</v>
      </c>
      <c r="P462" s="384">
        <f>'[2]приложение 2'!M20</f>
        <v>0</v>
      </c>
      <c r="Q462" s="383" t="str">
        <f>'[2]приложение 2'!N20</f>
        <v>-</v>
      </c>
      <c r="R462" s="385">
        <f>'[2]приложение 2'!O20</f>
        <v>8</v>
      </c>
      <c r="S462" s="386" t="str">
        <f>'[2]приложение 2'!P20</f>
        <v>-</v>
      </c>
    </row>
    <row r="463" spans="2:19" s="342" customFormat="1" ht="43.5" customHeight="1" x14ac:dyDescent="0.25">
      <c r="B463" s="756"/>
      <c r="C463" s="764" t="s">
        <v>1239</v>
      </c>
      <c r="D463" s="765" t="s">
        <v>1229</v>
      </c>
      <c r="E463" s="766" t="s">
        <v>1229</v>
      </c>
      <c r="F463" s="385">
        <v>3703</v>
      </c>
      <c r="G463" s="386">
        <v>3716</v>
      </c>
      <c r="H463" s="385">
        <v>684</v>
      </c>
      <c r="I463" s="386">
        <v>745</v>
      </c>
      <c r="J463" s="384">
        <v>220496.28</v>
      </c>
      <c r="K463" s="383">
        <v>223234.47</v>
      </c>
      <c r="L463" s="384">
        <v>43841.67</v>
      </c>
      <c r="M463" s="383">
        <v>45525.7</v>
      </c>
      <c r="N463" s="390">
        <v>0</v>
      </c>
      <c r="O463" s="390">
        <v>0</v>
      </c>
      <c r="P463" s="384">
        <v>12024.69</v>
      </c>
      <c r="Q463" s="383">
        <v>11714.46</v>
      </c>
      <c r="R463" s="385">
        <v>137</v>
      </c>
      <c r="S463" s="386">
        <v>138</v>
      </c>
    </row>
    <row r="464" spans="2:19" s="342" customFormat="1" ht="45.75" customHeight="1" x14ac:dyDescent="0.25">
      <c r="B464" s="756"/>
      <c r="C464" s="764" t="s">
        <v>1240</v>
      </c>
      <c r="D464" s="765" t="s">
        <v>1230</v>
      </c>
      <c r="E464" s="766" t="s">
        <v>1230</v>
      </c>
      <c r="F464" s="385">
        <v>3703</v>
      </c>
      <c r="G464" s="386">
        <v>3716</v>
      </c>
      <c r="H464" s="385">
        <v>591</v>
      </c>
      <c r="I464" s="386">
        <v>621</v>
      </c>
      <c r="J464" s="384">
        <v>220496.28</v>
      </c>
      <c r="K464" s="383">
        <v>223234.47</v>
      </c>
      <c r="L464" s="384">
        <v>34549.949999999997</v>
      </c>
      <c r="M464" s="383">
        <v>35055.46</v>
      </c>
      <c r="N464" s="390">
        <v>0</v>
      </c>
      <c r="O464" s="390">
        <v>0</v>
      </c>
      <c r="P464" s="384">
        <v>21328.95</v>
      </c>
      <c r="Q464" s="383">
        <v>22718.41</v>
      </c>
      <c r="R464" s="385">
        <v>111</v>
      </c>
      <c r="S464" s="386">
        <v>110</v>
      </c>
    </row>
    <row r="465" spans="2:19" s="342" customFormat="1" ht="44.25" customHeight="1" x14ac:dyDescent="0.25">
      <c r="B465" s="756"/>
      <c r="C465" s="764" t="s">
        <v>1241</v>
      </c>
      <c r="D465" s="765" t="s">
        <v>1231</v>
      </c>
      <c r="E465" s="766" t="s">
        <v>1231</v>
      </c>
      <c r="F465" s="385">
        <v>3703</v>
      </c>
      <c r="G465" s="386">
        <v>3716</v>
      </c>
      <c r="H465" s="385">
        <v>334</v>
      </c>
      <c r="I465" s="386">
        <v>318</v>
      </c>
      <c r="J465" s="384">
        <v>220496.28</v>
      </c>
      <c r="K465" s="383">
        <v>223234.47</v>
      </c>
      <c r="L465" s="384">
        <v>17668.98</v>
      </c>
      <c r="M465" s="383">
        <v>17011.009999999998</v>
      </c>
      <c r="N465" s="390">
        <v>0</v>
      </c>
      <c r="O465" s="390">
        <v>0</v>
      </c>
      <c r="P465" s="384">
        <v>2636.53</v>
      </c>
      <c r="Q465" s="383">
        <v>4051.44</v>
      </c>
      <c r="R465" s="385">
        <v>50</v>
      </c>
      <c r="S465" s="386">
        <v>49</v>
      </c>
    </row>
    <row r="466" spans="2:19" s="342" customFormat="1" ht="44.25" customHeight="1" x14ac:dyDescent="0.25">
      <c r="B466" s="756"/>
      <c r="C466" s="764" t="s">
        <v>1242</v>
      </c>
      <c r="D466" s="765" t="s">
        <v>1232</v>
      </c>
      <c r="E466" s="766" t="s">
        <v>1232</v>
      </c>
      <c r="F466" s="385">
        <v>3703</v>
      </c>
      <c r="G466" s="386">
        <v>3716</v>
      </c>
      <c r="H466" s="385">
        <v>568</v>
      </c>
      <c r="I466" s="386">
        <v>581</v>
      </c>
      <c r="J466" s="384">
        <v>220496.28</v>
      </c>
      <c r="K466" s="383">
        <v>223234.47</v>
      </c>
      <c r="L466" s="384">
        <v>31439.69</v>
      </c>
      <c r="M466" s="383">
        <v>32638.03</v>
      </c>
      <c r="N466" s="390">
        <v>0</v>
      </c>
      <c r="O466" s="390">
        <v>0</v>
      </c>
      <c r="P466" s="384">
        <v>4925.3</v>
      </c>
      <c r="Q466" s="383">
        <v>5433.45</v>
      </c>
      <c r="R466" s="385">
        <v>79</v>
      </c>
      <c r="S466" s="386">
        <v>80</v>
      </c>
    </row>
    <row r="467" spans="2:19" s="342" customFormat="1" ht="31.5" customHeight="1" x14ac:dyDescent="0.25">
      <c r="B467" s="756"/>
      <c r="C467" s="764" t="s">
        <v>1227</v>
      </c>
      <c r="D467" s="765" t="s">
        <v>1227</v>
      </c>
      <c r="E467" s="766" t="s">
        <v>1227</v>
      </c>
      <c r="F467" s="385">
        <v>3703</v>
      </c>
      <c r="G467" s="386">
        <v>3716</v>
      </c>
      <c r="H467" s="385">
        <v>127</v>
      </c>
      <c r="I467" s="386">
        <v>124</v>
      </c>
      <c r="J467" s="384">
        <v>220496.28</v>
      </c>
      <c r="K467" s="383">
        <v>223234.47</v>
      </c>
      <c r="L467" s="384">
        <v>15214.2</v>
      </c>
      <c r="M467" s="383">
        <v>15292.26</v>
      </c>
      <c r="N467" s="390">
        <v>0</v>
      </c>
      <c r="O467" s="390">
        <v>0</v>
      </c>
      <c r="P467" s="384">
        <v>5964.38</v>
      </c>
      <c r="Q467" s="383">
        <v>6617.79</v>
      </c>
      <c r="R467" s="385">
        <v>52</v>
      </c>
      <c r="S467" s="386">
        <v>52</v>
      </c>
    </row>
    <row r="468" spans="2:19" s="342" customFormat="1" ht="30.75" customHeight="1" x14ac:dyDescent="0.25">
      <c r="B468" s="756"/>
      <c r="C468" s="764" t="s">
        <v>1226</v>
      </c>
      <c r="D468" s="765" t="s">
        <v>1226</v>
      </c>
      <c r="E468" s="766" t="s">
        <v>1226</v>
      </c>
      <c r="F468" s="385">
        <v>3703</v>
      </c>
      <c r="G468" s="386">
        <v>3716</v>
      </c>
      <c r="H468" s="385">
        <v>109</v>
      </c>
      <c r="I468" s="386">
        <v>108</v>
      </c>
      <c r="J468" s="384">
        <v>220496.28</v>
      </c>
      <c r="K468" s="383">
        <v>223234.47</v>
      </c>
      <c r="L468" s="384">
        <v>10608.59</v>
      </c>
      <c r="M468" s="383">
        <v>10746.92</v>
      </c>
      <c r="N468" s="390">
        <v>0</v>
      </c>
      <c r="O468" s="390">
        <v>0</v>
      </c>
      <c r="P468" s="384">
        <v>1749.83</v>
      </c>
      <c r="Q468" s="383">
        <v>1623.52</v>
      </c>
      <c r="R468" s="385">
        <v>34</v>
      </c>
      <c r="S468" s="386">
        <v>34</v>
      </c>
    </row>
    <row r="469" spans="2:19" s="342" customFormat="1" ht="30.75" customHeight="1" x14ac:dyDescent="0.25">
      <c r="B469" s="756"/>
      <c r="C469" s="764" t="s">
        <v>1228</v>
      </c>
      <c r="D469" s="765" t="s">
        <v>1228</v>
      </c>
      <c r="E469" s="766" t="s">
        <v>1228</v>
      </c>
      <c r="F469" s="385">
        <v>3703</v>
      </c>
      <c r="G469" s="386">
        <v>3716</v>
      </c>
      <c r="H469" s="385">
        <v>67</v>
      </c>
      <c r="I469" s="386">
        <v>71</v>
      </c>
      <c r="J469" s="384">
        <v>220496.28</v>
      </c>
      <c r="K469" s="383">
        <v>223234.47</v>
      </c>
      <c r="L469" s="384">
        <v>9581.9699999999993</v>
      </c>
      <c r="M469" s="383">
        <v>9354.69</v>
      </c>
      <c r="N469" s="390">
        <v>0</v>
      </c>
      <c r="O469" s="390">
        <v>0</v>
      </c>
      <c r="P469" s="384">
        <v>6099.98</v>
      </c>
      <c r="Q469" s="383">
        <v>5922.46</v>
      </c>
      <c r="R469" s="385">
        <v>29</v>
      </c>
      <c r="S469" s="386">
        <v>29</v>
      </c>
    </row>
    <row r="470" spans="2:19" s="342" customFormat="1" ht="30.75" customHeight="1" x14ac:dyDescent="0.25">
      <c r="B470" s="756"/>
      <c r="C470" s="764" t="s">
        <v>1235</v>
      </c>
      <c r="D470" s="765" t="s">
        <v>1235</v>
      </c>
      <c r="E470" s="766" t="s">
        <v>1235</v>
      </c>
      <c r="F470" s="385">
        <v>3703</v>
      </c>
      <c r="G470" s="386">
        <v>3716</v>
      </c>
      <c r="H470" s="385">
        <v>69</v>
      </c>
      <c r="I470" s="386">
        <v>62</v>
      </c>
      <c r="J470" s="384">
        <v>220496.28</v>
      </c>
      <c r="K470" s="383">
        <v>223234.47</v>
      </c>
      <c r="L470" s="384">
        <v>11972.65</v>
      </c>
      <c r="M470" s="383">
        <v>11809.26</v>
      </c>
      <c r="N470" s="390">
        <v>0</v>
      </c>
      <c r="O470" s="390">
        <v>0</v>
      </c>
      <c r="P470" s="384">
        <v>2149.0100000000002</v>
      </c>
      <c r="Q470" s="383">
        <v>2292.08</v>
      </c>
      <c r="R470" s="385">
        <v>39</v>
      </c>
      <c r="S470" s="386">
        <v>39</v>
      </c>
    </row>
    <row r="471" spans="2:19" s="342" customFormat="1" ht="16.5" customHeight="1" x14ac:dyDescent="0.25">
      <c r="B471" s="756"/>
      <c r="C471" s="764" t="s">
        <v>1236</v>
      </c>
      <c r="D471" s="765" t="s">
        <v>1236</v>
      </c>
      <c r="E471" s="766" t="s">
        <v>1236</v>
      </c>
      <c r="F471" s="385">
        <v>3703</v>
      </c>
      <c r="G471" s="386">
        <v>3716</v>
      </c>
      <c r="H471" s="385">
        <v>40</v>
      </c>
      <c r="I471" s="386">
        <v>36</v>
      </c>
      <c r="J471" s="384">
        <v>220496.28</v>
      </c>
      <c r="K471" s="383">
        <v>223234.47</v>
      </c>
      <c r="L471" s="384">
        <v>7674.16</v>
      </c>
      <c r="M471" s="383">
        <v>7234.32</v>
      </c>
      <c r="N471" s="390">
        <v>0</v>
      </c>
      <c r="O471" s="390">
        <v>0</v>
      </c>
      <c r="P471" s="384">
        <v>637.38</v>
      </c>
      <c r="Q471" s="383">
        <v>560.29999999999995</v>
      </c>
      <c r="R471" s="385">
        <v>23</v>
      </c>
      <c r="S471" s="386">
        <v>21</v>
      </c>
    </row>
    <row r="472" spans="2:19" s="342" customFormat="1" ht="16.5" customHeight="1" x14ac:dyDescent="0.25">
      <c r="B472" s="756"/>
      <c r="C472" s="764" t="s">
        <v>1237</v>
      </c>
      <c r="D472" s="765" t="s">
        <v>1237</v>
      </c>
      <c r="E472" s="766" t="s">
        <v>1237</v>
      </c>
      <c r="F472" s="385">
        <v>3703</v>
      </c>
      <c r="G472" s="386">
        <v>3716</v>
      </c>
      <c r="H472" s="385">
        <v>173</v>
      </c>
      <c r="I472" s="386">
        <v>186</v>
      </c>
      <c r="J472" s="384">
        <v>220496.28</v>
      </c>
      <c r="K472" s="383">
        <v>223234.47</v>
      </c>
      <c r="L472" s="384">
        <v>18016.990000000002</v>
      </c>
      <c r="M472" s="383">
        <v>18513.53</v>
      </c>
      <c r="N472" s="390">
        <v>0</v>
      </c>
      <c r="O472" s="390">
        <v>0</v>
      </c>
      <c r="P472" s="384">
        <v>209543.28</v>
      </c>
      <c r="Q472" s="383">
        <v>209616.32</v>
      </c>
      <c r="R472" s="385">
        <v>57</v>
      </c>
      <c r="S472" s="386">
        <v>55</v>
      </c>
    </row>
    <row r="473" spans="2:19" s="342" customFormat="1" ht="16.5" customHeight="1" x14ac:dyDescent="0.25">
      <c r="B473" s="756"/>
      <c r="C473" s="764" t="s">
        <v>1233</v>
      </c>
      <c r="D473" s="765" t="s">
        <v>1233</v>
      </c>
      <c r="E473" s="766" t="s">
        <v>1233</v>
      </c>
      <c r="F473" s="385">
        <v>3703</v>
      </c>
      <c r="G473" s="386">
        <v>3716</v>
      </c>
      <c r="H473" s="385">
        <v>32</v>
      </c>
      <c r="I473" s="386">
        <v>34</v>
      </c>
      <c r="J473" s="384">
        <v>220496.28</v>
      </c>
      <c r="K473" s="383">
        <v>223234.47</v>
      </c>
      <c r="L473" s="384">
        <v>5770.56</v>
      </c>
      <c r="M473" s="383">
        <v>5970.51</v>
      </c>
      <c r="N473" s="390">
        <v>0</v>
      </c>
      <c r="O473" s="390">
        <v>0</v>
      </c>
      <c r="P473" s="384">
        <v>1389.44</v>
      </c>
      <c r="Q473" s="383">
        <v>1036.26</v>
      </c>
      <c r="R473" s="385">
        <v>19</v>
      </c>
      <c r="S473" s="386">
        <v>19</v>
      </c>
    </row>
    <row r="474" spans="2:19" s="342" customFormat="1" ht="28.5" customHeight="1" x14ac:dyDescent="0.25">
      <c r="B474" s="756"/>
      <c r="C474" s="764" t="s">
        <v>1234</v>
      </c>
      <c r="D474" s="765" t="s">
        <v>1234</v>
      </c>
      <c r="E474" s="766" t="s">
        <v>1234</v>
      </c>
      <c r="F474" s="385">
        <v>3703</v>
      </c>
      <c r="G474" s="386">
        <v>3716</v>
      </c>
      <c r="H474" s="385">
        <v>57</v>
      </c>
      <c r="I474" s="386">
        <v>66</v>
      </c>
      <c r="J474" s="384">
        <v>220496.28</v>
      </c>
      <c r="K474" s="383">
        <v>223234.47</v>
      </c>
      <c r="L474" s="384">
        <v>8766.7900000000009</v>
      </c>
      <c r="M474" s="383">
        <v>8553.6200000000008</v>
      </c>
      <c r="N474" s="390">
        <v>0</v>
      </c>
      <c r="O474" s="390">
        <v>0</v>
      </c>
      <c r="P474" s="384">
        <v>32626.28</v>
      </c>
      <c r="Q474" s="383">
        <v>31520.94</v>
      </c>
      <c r="R474" s="385">
        <v>28</v>
      </c>
      <c r="S474" s="386">
        <v>28</v>
      </c>
    </row>
    <row r="475" spans="2:19" s="342" customFormat="1" ht="30.75" customHeight="1" x14ac:dyDescent="0.25">
      <c r="B475" s="756"/>
      <c r="C475" s="764" t="s">
        <v>1238</v>
      </c>
      <c r="D475" s="765" t="s">
        <v>1238</v>
      </c>
      <c r="E475" s="766" t="s">
        <v>1238</v>
      </c>
      <c r="F475" s="385">
        <v>3703</v>
      </c>
      <c r="G475" s="386">
        <v>3716</v>
      </c>
      <c r="H475" s="385">
        <v>17</v>
      </c>
      <c r="I475" s="386">
        <v>20</v>
      </c>
      <c r="J475" s="384">
        <v>220496.28</v>
      </c>
      <c r="K475" s="383">
        <v>223234.47</v>
      </c>
      <c r="L475" s="384">
        <v>5390.08</v>
      </c>
      <c r="M475" s="383">
        <v>5529.16</v>
      </c>
      <c r="N475" s="390">
        <v>0</v>
      </c>
      <c r="O475" s="390">
        <v>0</v>
      </c>
      <c r="P475" s="384">
        <v>1259.93</v>
      </c>
      <c r="Q475" s="383">
        <v>1251.21</v>
      </c>
      <c r="R475" s="385">
        <v>15</v>
      </c>
      <c r="S475" s="386">
        <v>16</v>
      </c>
    </row>
    <row r="476" spans="2:19" s="342" customFormat="1" ht="28.5" customHeight="1" x14ac:dyDescent="0.25">
      <c r="B476" s="756"/>
      <c r="C476" s="764" t="s">
        <v>1245</v>
      </c>
      <c r="D476" s="765"/>
      <c r="E476" s="766"/>
      <c r="F476" s="390">
        <v>1292</v>
      </c>
      <c r="G476" s="389">
        <v>887</v>
      </c>
      <c r="H476" s="390">
        <v>365</v>
      </c>
      <c r="I476" s="389">
        <v>365</v>
      </c>
      <c r="J476" s="390">
        <v>3028</v>
      </c>
      <c r="K476" s="389">
        <v>2666</v>
      </c>
      <c r="L476" s="390">
        <v>878</v>
      </c>
      <c r="M476" s="389">
        <v>603</v>
      </c>
      <c r="N476" s="390">
        <v>0</v>
      </c>
      <c r="O476" s="390">
        <v>0</v>
      </c>
      <c r="P476" s="390">
        <v>3280</v>
      </c>
      <c r="Q476" s="389">
        <v>1543</v>
      </c>
      <c r="R476" s="391">
        <v>6</v>
      </c>
      <c r="S476" s="392">
        <v>5</v>
      </c>
    </row>
    <row r="477" spans="2:19" s="342" customFormat="1" ht="24.75" customHeight="1" x14ac:dyDescent="0.25">
      <c r="B477" s="756"/>
      <c r="C477" s="917" t="s">
        <v>1252</v>
      </c>
      <c r="D477" s="918"/>
      <c r="E477" s="919"/>
      <c r="F477" s="394">
        <v>9.4480000000000004</v>
      </c>
      <c r="G477" s="395">
        <v>33</v>
      </c>
      <c r="H477" s="394">
        <v>9.4480000000000004</v>
      </c>
      <c r="I477" s="395">
        <v>10.321999999999999</v>
      </c>
      <c r="J477" s="394">
        <v>21782</v>
      </c>
      <c r="K477" s="395">
        <v>85859</v>
      </c>
      <c r="L477" s="394">
        <v>21782</v>
      </c>
      <c r="M477" s="395">
        <v>19797</v>
      </c>
      <c r="N477" s="394">
        <v>2801</v>
      </c>
      <c r="O477" s="394">
        <v>37</v>
      </c>
      <c r="P477" s="394">
        <v>9270</v>
      </c>
      <c r="Q477" s="395">
        <v>9270</v>
      </c>
      <c r="R477" s="396">
        <v>25</v>
      </c>
      <c r="S477" s="397"/>
    </row>
    <row r="478" spans="2:19" s="342" customFormat="1" ht="24.75" customHeight="1" x14ac:dyDescent="0.25">
      <c r="B478" s="756"/>
      <c r="C478" s="858"/>
      <c r="D478" s="859"/>
      <c r="E478" s="860"/>
      <c r="F478" s="394">
        <v>428.8</v>
      </c>
      <c r="G478" s="395">
        <v>1114.2</v>
      </c>
      <c r="H478" s="394">
        <v>428.8</v>
      </c>
      <c r="I478" s="395">
        <v>428.9</v>
      </c>
      <c r="J478" s="394">
        <v>14040</v>
      </c>
      <c r="K478" s="395">
        <v>25813.4</v>
      </c>
      <c r="L478" s="394">
        <v>14040</v>
      </c>
      <c r="M478" s="395">
        <v>15191</v>
      </c>
      <c r="N478" s="394">
        <v>153</v>
      </c>
      <c r="O478" s="394">
        <v>572</v>
      </c>
      <c r="P478" s="394">
        <v>6855</v>
      </c>
      <c r="Q478" s="395">
        <v>7049</v>
      </c>
      <c r="R478" s="396">
        <v>24</v>
      </c>
      <c r="S478" s="397"/>
    </row>
    <row r="479" spans="2:19" s="342" customFormat="1" ht="24.75" customHeight="1" x14ac:dyDescent="0.25">
      <c r="B479" s="756"/>
      <c r="C479" s="920"/>
      <c r="D479" s="921"/>
      <c r="E479" s="922"/>
      <c r="F479" s="394">
        <v>209.7</v>
      </c>
      <c r="G479" s="395">
        <v>479.2</v>
      </c>
      <c r="H479" s="394">
        <v>209.7</v>
      </c>
      <c r="I479" s="395">
        <v>207.7</v>
      </c>
      <c r="J479" s="394">
        <v>7517</v>
      </c>
      <c r="K479" s="395">
        <v>16083.4</v>
      </c>
      <c r="L479" s="394">
        <v>7517</v>
      </c>
      <c r="M479" s="395">
        <v>8063</v>
      </c>
      <c r="N479" s="394">
        <v>-1690</v>
      </c>
      <c r="O479" s="394">
        <v>-1320</v>
      </c>
      <c r="P479" s="394">
        <v>5853</v>
      </c>
      <c r="Q479" s="395">
        <v>5853</v>
      </c>
      <c r="R479" s="396">
        <v>30</v>
      </c>
      <c r="S479" s="397"/>
    </row>
    <row r="480" spans="2:19" s="342" customFormat="1" ht="28.5" customHeight="1" x14ac:dyDescent="0.25">
      <c r="B480" s="756"/>
      <c r="C480" s="764" t="s">
        <v>1250</v>
      </c>
      <c r="D480" s="765"/>
      <c r="E480" s="766"/>
      <c r="F480" s="394">
        <v>0</v>
      </c>
      <c r="G480" s="395">
        <v>1114.2</v>
      </c>
      <c r="H480" s="394">
        <v>0</v>
      </c>
      <c r="I480" s="395">
        <v>290.2</v>
      </c>
      <c r="J480" s="394">
        <v>0</v>
      </c>
      <c r="K480" s="395">
        <v>25813.4</v>
      </c>
      <c r="L480" s="394">
        <v>0</v>
      </c>
      <c r="M480" s="395">
        <v>7939.5</v>
      </c>
      <c r="N480" s="394">
        <v>0</v>
      </c>
      <c r="O480" s="395">
        <v>-3361</v>
      </c>
      <c r="P480" s="394">
        <v>0</v>
      </c>
      <c r="Q480" s="395">
        <v>0</v>
      </c>
      <c r="R480" s="396">
        <v>0</v>
      </c>
      <c r="S480" s="397">
        <v>21</v>
      </c>
    </row>
    <row r="481" spans="2:19" s="342" customFormat="1" ht="28.5" customHeight="1" x14ac:dyDescent="0.25">
      <c r="B481" s="756"/>
      <c r="C481" s="761"/>
      <c r="D481" s="762"/>
      <c r="E481" s="763"/>
      <c r="F481" s="394">
        <v>0</v>
      </c>
      <c r="G481" s="395">
        <v>479.2</v>
      </c>
      <c r="H481" s="394">
        <v>0</v>
      </c>
      <c r="I481" s="395">
        <v>24.8</v>
      </c>
      <c r="J481" s="394">
        <v>0</v>
      </c>
      <c r="K481" s="395">
        <v>16083.4</v>
      </c>
      <c r="L481" s="394">
        <v>0</v>
      </c>
      <c r="M481" s="395">
        <v>945.4</v>
      </c>
      <c r="N481" s="394">
        <v>0</v>
      </c>
      <c r="O481" s="395">
        <v>-199</v>
      </c>
      <c r="P481" s="394">
        <v>0</v>
      </c>
      <c r="Q481" s="395">
        <v>0</v>
      </c>
      <c r="R481" s="396">
        <v>0</v>
      </c>
      <c r="S481" s="397">
        <v>2</v>
      </c>
    </row>
    <row r="482" spans="2:19" s="342" customFormat="1" ht="46.5" customHeight="1" x14ac:dyDescent="0.25">
      <c r="B482" s="756"/>
      <c r="C482" s="764" t="s">
        <v>1256</v>
      </c>
      <c r="D482" s="765"/>
      <c r="E482" s="766"/>
      <c r="F482" s="394">
        <v>0</v>
      </c>
      <c r="G482" s="395">
        <v>0</v>
      </c>
      <c r="H482" s="394">
        <v>28693</v>
      </c>
      <c r="I482" s="395">
        <v>15428</v>
      </c>
      <c r="J482" s="394">
        <v>30538</v>
      </c>
      <c r="K482" s="395">
        <v>16247</v>
      </c>
      <c r="L482" s="394">
        <v>30538</v>
      </c>
      <c r="M482" s="395">
        <v>16247</v>
      </c>
      <c r="N482" s="394">
        <v>6762</v>
      </c>
      <c r="O482" s="395">
        <v>2906</v>
      </c>
      <c r="P482" s="394">
        <v>5921</v>
      </c>
      <c r="Q482" s="395">
        <v>4789</v>
      </c>
      <c r="R482" s="396">
        <v>6</v>
      </c>
      <c r="S482" s="397">
        <v>9</v>
      </c>
    </row>
    <row r="483" spans="2:19" s="342" customFormat="1" ht="45.75" customHeight="1" x14ac:dyDescent="0.25">
      <c r="B483" s="756"/>
      <c r="C483" s="764" t="s">
        <v>1258</v>
      </c>
      <c r="D483" s="765"/>
      <c r="E483" s="766"/>
      <c r="F483" s="394">
        <v>0</v>
      </c>
      <c r="G483" s="395">
        <v>0</v>
      </c>
      <c r="H483" s="394">
        <v>62860</v>
      </c>
      <c r="I483" s="395">
        <v>68189</v>
      </c>
      <c r="J483" s="394">
        <v>63145</v>
      </c>
      <c r="K483" s="395">
        <v>74854</v>
      </c>
      <c r="L483" s="394">
        <v>63145</v>
      </c>
      <c r="M483" s="395">
        <v>74854</v>
      </c>
      <c r="N483" s="394">
        <v>-1897</v>
      </c>
      <c r="O483" s="395">
        <v>-8674</v>
      </c>
      <c r="P483" s="394">
        <v>0</v>
      </c>
      <c r="Q483" s="395">
        <v>560</v>
      </c>
      <c r="R483" s="396">
        <v>89</v>
      </c>
      <c r="S483" s="397">
        <v>85</v>
      </c>
    </row>
    <row r="484" spans="2:19" s="342" customFormat="1" ht="45.75" customHeight="1" x14ac:dyDescent="0.25">
      <c r="B484" s="756"/>
      <c r="C484" s="917" t="s">
        <v>1257</v>
      </c>
      <c r="D484" s="918"/>
      <c r="E484" s="919"/>
      <c r="F484" s="394">
        <v>0</v>
      </c>
      <c r="G484" s="395">
        <v>33</v>
      </c>
      <c r="H484" s="394">
        <v>0</v>
      </c>
      <c r="I484" s="395">
        <v>22.7</v>
      </c>
      <c r="J484" s="394">
        <v>0</v>
      </c>
      <c r="K484" s="395">
        <v>85859</v>
      </c>
      <c r="L484" s="394">
        <v>3150</v>
      </c>
      <c r="M484" s="395">
        <v>69442</v>
      </c>
      <c r="N484" s="394">
        <v>-2585</v>
      </c>
      <c r="O484" s="395">
        <v>7284</v>
      </c>
      <c r="P484" s="394">
        <v>0</v>
      </c>
      <c r="Q484" s="395">
        <v>2679</v>
      </c>
      <c r="R484" s="396">
        <v>0</v>
      </c>
      <c r="S484" s="397">
        <v>38</v>
      </c>
    </row>
    <row r="485" spans="2:19" s="342" customFormat="1" ht="45.75" customHeight="1" x14ac:dyDescent="0.25">
      <c r="B485" s="756"/>
      <c r="C485" s="858"/>
      <c r="D485" s="859"/>
      <c r="E485" s="860"/>
      <c r="F485" s="394">
        <v>0</v>
      </c>
      <c r="G485" s="395">
        <v>1114.2</v>
      </c>
      <c r="H485" s="394">
        <v>0</v>
      </c>
      <c r="I485" s="395">
        <v>302.3</v>
      </c>
      <c r="J485" s="394">
        <v>0</v>
      </c>
      <c r="K485" s="395">
        <v>25813.4</v>
      </c>
      <c r="L485" s="394">
        <v>0</v>
      </c>
      <c r="M485" s="395">
        <v>9677</v>
      </c>
      <c r="N485" s="394">
        <v>0</v>
      </c>
      <c r="O485" s="395">
        <v>-1372</v>
      </c>
      <c r="P485" s="394">
        <v>0</v>
      </c>
      <c r="Q485" s="395">
        <v>972</v>
      </c>
      <c r="R485" s="396">
        <v>0</v>
      </c>
      <c r="S485" s="397">
        <v>24</v>
      </c>
    </row>
    <row r="486" spans="2:19" s="342" customFormat="1" ht="45.75" customHeight="1" x14ac:dyDescent="0.25">
      <c r="B486" s="756"/>
      <c r="C486" s="920"/>
      <c r="D486" s="921"/>
      <c r="E486" s="922"/>
      <c r="F486" s="394">
        <v>0</v>
      </c>
      <c r="G486" s="395">
        <v>479.2</v>
      </c>
      <c r="H486" s="394">
        <v>0</v>
      </c>
      <c r="I486" s="395">
        <v>246.7</v>
      </c>
      <c r="J486" s="394">
        <v>0</v>
      </c>
      <c r="K486" s="395">
        <v>16083.4</v>
      </c>
      <c r="L486" s="394">
        <v>0</v>
      </c>
      <c r="M486" s="395">
        <v>7075</v>
      </c>
      <c r="N486" s="394">
        <v>0</v>
      </c>
      <c r="O486" s="395">
        <v>-1266</v>
      </c>
      <c r="P486" s="394">
        <v>0</v>
      </c>
      <c r="Q486" s="395">
        <v>0</v>
      </c>
      <c r="R486" s="396">
        <v>0</v>
      </c>
      <c r="S486" s="397">
        <v>25</v>
      </c>
    </row>
    <row r="487" spans="2:19" s="342" customFormat="1" ht="15.75" customHeight="1" x14ac:dyDescent="0.25">
      <c r="B487" s="505"/>
      <c r="C487" s="761"/>
      <c r="D487" s="762"/>
      <c r="E487" s="763"/>
      <c r="F487" s="501"/>
      <c r="G487" s="502"/>
      <c r="H487" s="501"/>
      <c r="I487" s="502"/>
      <c r="J487" s="501"/>
      <c r="K487" s="502"/>
      <c r="L487" s="501"/>
      <c r="M487" s="502"/>
      <c r="N487" s="501"/>
      <c r="O487" s="502"/>
      <c r="P487" s="501"/>
      <c r="Q487" s="502"/>
      <c r="R487" s="503"/>
      <c r="S487" s="504"/>
    </row>
    <row r="488" spans="2:19" s="342" customFormat="1" ht="31.5" customHeight="1" x14ac:dyDescent="0.25">
      <c r="B488" s="755" t="s">
        <v>1382</v>
      </c>
      <c r="C488" s="764" t="s">
        <v>1383</v>
      </c>
      <c r="D488" s="765" t="s">
        <v>1383</v>
      </c>
      <c r="E488" s="766" t="s">
        <v>1383</v>
      </c>
      <c r="F488" s="508">
        <v>470</v>
      </c>
      <c r="G488" s="509">
        <v>474</v>
      </c>
      <c r="H488" s="508">
        <v>264</v>
      </c>
      <c r="I488" s="509">
        <v>260</v>
      </c>
      <c r="J488" s="501">
        <v>0</v>
      </c>
      <c r="K488" s="502">
        <v>0</v>
      </c>
      <c r="L488" s="501">
        <v>0</v>
      </c>
      <c r="M488" s="502">
        <v>0</v>
      </c>
      <c r="N488" s="501">
        <v>0</v>
      </c>
      <c r="O488" s="502">
        <v>0</v>
      </c>
      <c r="P488" s="501">
        <v>4014.4</v>
      </c>
      <c r="Q488" s="502">
        <v>2917.7</v>
      </c>
      <c r="R488" s="503">
        <v>49</v>
      </c>
      <c r="S488" s="504">
        <v>49</v>
      </c>
    </row>
    <row r="489" spans="2:19" s="342" customFormat="1" ht="29.25" customHeight="1" x14ac:dyDescent="0.25">
      <c r="B489" s="756"/>
      <c r="C489" s="764" t="s">
        <v>1384</v>
      </c>
      <c r="D489" s="765" t="s">
        <v>1384</v>
      </c>
      <c r="E489" s="766" t="s">
        <v>1384</v>
      </c>
      <c r="F489" s="508">
        <v>470</v>
      </c>
      <c r="G489" s="509">
        <v>474</v>
      </c>
      <c r="H489" s="508">
        <v>39</v>
      </c>
      <c r="I489" s="509">
        <v>38</v>
      </c>
      <c r="J489" s="501">
        <v>0</v>
      </c>
      <c r="K489" s="502">
        <v>0</v>
      </c>
      <c r="L489" s="501">
        <v>0</v>
      </c>
      <c r="M489" s="502">
        <v>0</v>
      </c>
      <c r="N489" s="501">
        <v>0</v>
      </c>
      <c r="O489" s="502">
        <v>0</v>
      </c>
      <c r="P489" s="501">
        <v>1285.3</v>
      </c>
      <c r="Q489" s="502">
        <v>1048.4000000000001</v>
      </c>
      <c r="R489" s="503">
        <v>24</v>
      </c>
      <c r="S489" s="504">
        <v>24</v>
      </c>
    </row>
    <row r="490" spans="2:19" s="342" customFormat="1" ht="29.25" customHeight="1" x14ac:dyDescent="0.25">
      <c r="B490" s="756"/>
      <c r="C490" s="764" t="s">
        <v>1385</v>
      </c>
      <c r="D490" s="765" t="s">
        <v>1385</v>
      </c>
      <c r="E490" s="766" t="s">
        <v>1385</v>
      </c>
      <c r="F490" s="508">
        <v>470</v>
      </c>
      <c r="G490" s="509">
        <v>474</v>
      </c>
      <c r="H490" s="508">
        <v>49</v>
      </c>
      <c r="I490" s="509">
        <v>51</v>
      </c>
      <c r="J490" s="501">
        <v>0</v>
      </c>
      <c r="K490" s="502">
        <v>0</v>
      </c>
      <c r="L490" s="501">
        <v>0</v>
      </c>
      <c r="M490" s="502">
        <v>0</v>
      </c>
      <c r="N490" s="501">
        <v>0</v>
      </c>
      <c r="O490" s="502">
        <v>0</v>
      </c>
      <c r="P490" s="501">
        <v>6170</v>
      </c>
      <c r="Q490" s="502">
        <v>5815.7</v>
      </c>
      <c r="R490" s="503">
        <v>14</v>
      </c>
      <c r="S490" s="504">
        <v>14</v>
      </c>
    </row>
    <row r="491" spans="2:19" s="342" customFormat="1" ht="31.5" customHeight="1" x14ac:dyDescent="0.25">
      <c r="B491" s="756"/>
      <c r="C491" s="764" t="s">
        <v>1386</v>
      </c>
      <c r="D491" s="765"/>
      <c r="E491" s="766"/>
      <c r="F491" s="508">
        <v>177</v>
      </c>
      <c r="G491" s="509">
        <v>165</v>
      </c>
      <c r="H491" s="508">
        <v>80</v>
      </c>
      <c r="I491" s="509">
        <v>75</v>
      </c>
      <c r="J491" s="501">
        <v>0</v>
      </c>
      <c r="K491" s="502">
        <v>0</v>
      </c>
      <c r="L491" s="501">
        <v>0</v>
      </c>
      <c r="M491" s="502">
        <v>0</v>
      </c>
      <c r="N491" s="501">
        <v>0</v>
      </c>
      <c r="O491" s="502">
        <v>0</v>
      </c>
      <c r="P491" s="501">
        <v>46231.1</v>
      </c>
      <c r="Q491" s="502">
        <v>48656.5</v>
      </c>
      <c r="R491" s="503">
        <v>24</v>
      </c>
      <c r="S491" s="504">
        <v>24</v>
      </c>
    </row>
    <row r="492" spans="2:19" s="342" customFormat="1" ht="29.25" customHeight="1" x14ac:dyDescent="0.25">
      <c r="B492" s="756"/>
      <c r="C492" s="764" t="s">
        <v>1387</v>
      </c>
      <c r="D492" s="765" t="s">
        <v>1387</v>
      </c>
      <c r="E492" s="766" t="s">
        <v>1387</v>
      </c>
      <c r="F492" s="508">
        <v>177</v>
      </c>
      <c r="G492" s="509">
        <v>165</v>
      </c>
      <c r="H492" s="508">
        <v>27</v>
      </c>
      <c r="I492" s="509">
        <v>30</v>
      </c>
      <c r="J492" s="501">
        <v>0</v>
      </c>
      <c r="K492" s="502">
        <v>0</v>
      </c>
      <c r="L492" s="501">
        <v>0</v>
      </c>
      <c r="M492" s="502">
        <v>0</v>
      </c>
      <c r="N492" s="501">
        <v>0</v>
      </c>
      <c r="O492" s="502">
        <v>0</v>
      </c>
      <c r="P492" s="501">
        <v>12.8</v>
      </c>
      <c r="Q492" s="502">
        <v>14.6</v>
      </c>
      <c r="R492" s="503">
        <v>8</v>
      </c>
      <c r="S492" s="504">
        <v>8</v>
      </c>
    </row>
    <row r="493" spans="2:19" s="342" customFormat="1" ht="30" customHeight="1" x14ac:dyDescent="0.25">
      <c r="B493" s="756"/>
      <c r="C493" s="764" t="s">
        <v>1388</v>
      </c>
      <c r="D493" s="765" t="s">
        <v>1388</v>
      </c>
      <c r="E493" s="766" t="s">
        <v>1388</v>
      </c>
      <c r="F493" s="508">
        <v>177</v>
      </c>
      <c r="G493" s="509">
        <v>165</v>
      </c>
      <c r="H493" s="508">
        <v>12</v>
      </c>
      <c r="I493" s="509">
        <v>13</v>
      </c>
      <c r="J493" s="501">
        <v>0</v>
      </c>
      <c r="K493" s="502">
        <v>0</v>
      </c>
      <c r="L493" s="501">
        <v>0</v>
      </c>
      <c r="M493" s="502">
        <v>0</v>
      </c>
      <c r="N493" s="501">
        <v>0</v>
      </c>
      <c r="O493" s="502">
        <v>0</v>
      </c>
      <c r="P493" s="501">
        <v>1083.2</v>
      </c>
      <c r="Q493" s="502">
        <v>1043.0999999999999</v>
      </c>
      <c r="R493" s="503">
        <v>5</v>
      </c>
      <c r="S493" s="504">
        <v>5</v>
      </c>
    </row>
    <row r="494" spans="2:19" s="342" customFormat="1" ht="30" customHeight="1" x14ac:dyDescent="0.25">
      <c r="B494" s="756"/>
      <c r="C494" s="764" t="s">
        <v>1389</v>
      </c>
      <c r="D494" s="765" t="s">
        <v>1389</v>
      </c>
      <c r="E494" s="766" t="s">
        <v>1389</v>
      </c>
      <c r="F494" s="508">
        <v>177</v>
      </c>
      <c r="G494" s="509">
        <v>165</v>
      </c>
      <c r="H494" s="508">
        <v>16</v>
      </c>
      <c r="I494" s="509">
        <v>15</v>
      </c>
      <c r="J494" s="501">
        <v>0</v>
      </c>
      <c r="K494" s="502">
        <v>0</v>
      </c>
      <c r="L494" s="501">
        <v>0</v>
      </c>
      <c r="M494" s="502">
        <v>0</v>
      </c>
      <c r="N494" s="501">
        <v>0</v>
      </c>
      <c r="O494" s="502">
        <v>0</v>
      </c>
      <c r="P494" s="501">
        <v>859.3</v>
      </c>
      <c r="Q494" s="502">
        <v>841.4</v>
      </c>
      <c r="R494" s="503">
        <v>5</v>
      </c>
      <c r="S494" s="504">
        <v>5</v>
      </c>
    </row>
    <row r="495" spans="2:19" s="342" customFormat="1" ht="24.75" customHeight="1" x14ac:dyDescent="0.25">
      <c r="B495" s="757"/>
      <c r="C495" s="764" t="s">
        <v>1400</v>
      </c>
      <c r="D495" s="765"/>
      <c r="E495" s="766"/>
      <c r="F495" s="508">
        <v>0</v>
      </c>
      <c r="G495" s="509">
        <v>0</v>
      </c>
      <c r="H495" s="508">
        <v>0</v>
      </c>
      <c r="I495" s="509">
        <v>0</v>
      </c>
      <c r="J495" s="507">
        <v>0</v>
      </c>
      <c r="K495" s="506">
        <v>0</v>
      </c>
      <c r="L495" s="507">
        <v>0</v>
      </c>
      <c r="M495" s="506">
        <v>0</v>
      </c>
      <c r="N495" s="507">
        <v>0</v>
      </c>
      <c r="O495" s="506">
        <v>0</v>
      </c>
      <c r="P495" s="507"/>
      <c r="Q495" s="506"/>
      <c r="R495" s="508"/>
      <c r="S495" s="509"/>
    </row>
    <row r="496" spans="2:19" s="342" customFormat="1" ht="12" customHeight="1" x14ac:dyDescent="0.25">
      <c r="B496" s="374"/>
      <c r="C496" s="761"/>
      <c r="D496" s="762"/>
      <c r="E496" s="763"/>
      <c r="F496" s="377"/>
      <c r="G496" s="378"/>
      <c r="H496" s="377"/>
      <c r="I496" s="378"/>
      <c r="J496" s="375"/>
      <c r="K496" s="376"/>
      <c r="L496" s="375"/>
      <c r="M496" s="376"/>
      <c r="N496" s="375"/>
      <c r="O496" s="376"/>
      <c r="P496" s="375"/>
      <c r="Q496" s="376"/>
      <c r="R496" s="377"/>
      <c r="S496" s="378"/>
    </row>
    <row r="497" spans="2:19" s="67" customFormat="1" ht="31.5" customHeight="1" x14ac:dyDescent="0.25">
      <c r="B497" s="767" t="s">
        <v>490</v>
      </c>
      <c r="C497" s="764" t="s">
        <v>491</v>
      </c>
      <c r="D497" s="765" t="s">
        <v>491</v>
      </c>
      <c r="E497" s="766" t="s">
        <v>491</v>
      </c>
      <c r="F497" s="266">
        <v>0</v>
      </c>
      <c r="G497" s="267">
        <v>0</v>
      </c>
      <c r="H497" s="266">
        <v>0</v>
      </c>
      <c r="I497" s="267">
        <v>0</v>
      </c>
      <c r="J497" s="266">
        <v>0</v>
      </c>
      <c r="K497" s="267">
        <v>0</v>
      </c>
      <c r="L497" s="188">
        <v>816.7</v>
      </c>
      <c r="M497" s="189">
        <v>1016</v>
      </c>
      <c r="N497" s="188">
        <v>-7.1</v>
      </c>
      <c r="O497" s="189">
        <v>57</v>
      </c>
      <c r="P497" s="188">
        <v>0</v>
      </c>
      <c r="Q497" s="189">
        <v>0</v>
      </c>
      <c r="R497" s="187">
        <v>4</v>
      </c>
      <c r="S497" s="190">
        <v>4</v>
      </c>
    </row>
    <row r="498" spans="2:19" s="67" customFormat="1" ht="31.5" customHeight="1" x14ac:dyDescent="0.25">
      <c r="B498" s="767"/>
      <c r="C498" s="764" t="s">
        <v>492</v>
      </c>
      <c r="D498" s="765" t="s">
        <v>492</v>
      </c>
      <c r="E498" s="766" t="s">
        <v>492</v>
      </c>
      <c r="F498" s="262">
        <v>4179877283</v>
      </c>
      <c r="G498" s="263">
        <v>4477986799</v>
      </c>
      <c r="H498" s="262">
        <v>33065304</v>
      </c>
      <c r="I498" s="263">
        <v>32914460</v>
      </c>
      <c r="J498" s="264">
        <v>21651764.300000001</v>
      </c>
      <c r="K498" s="265">
        <v>17911947.195999999</v>
      </c>
      <c r="L498" s="188">
        <v>35663</v>
      </c>
      <c r="M498" s="189">
        <v>38836</v>
      </c>
      <c r="N498" s="188">
        <v>-1998</v>
      </c>
      <c r="O498" s="189">
        <v>-289</v>
      </c>
      <c r="P498" s="188">
        <v>24098</v>
      </c>
      <c r="Q498" s="189">
        <v>46582</v>
      </c>
      <c r="R498" s="187">
        <v>35</v>
      </c>
      <c r="S498" s="190">
        <v>35</v>
      </c>
    </row>
    <row r="499" spans="2:19" s="67" customFormat="1" ht="20.25" customHeight="1" x14ac:dyDescent="0.25">
      <c r="B499" s="767"/>
      <c r="C499" s="764" t="s">
        <v>493</v>
      </c>
      <c r="D499" s="765" t="s">
        <v>493</v>
      </c>
      <c r="E499" s="766" t="s">
        <v>493</v>
      </c>
      <c r="F499" s="179">
        <v>52780</v>
      </c>
      <c r="G499" s="266">
        <v>0</v>
      </c>
      <c r="H499" s="266">
        <v>0</v>
      </c>
      <c r="I499" s="266">
        <v>0</v>
      </c>
      <c r="J499" s="177">
        <v>1477.84</v>
      </c>
      <c r="K499" s="266">
        <v>0</v>
      </c>
      <c r="L499" s="177">
        <v>3099</v>
      </c>
      <c r="M499" s="266">
        <v>0</v>
      </c>
      <c r="N499" s="177">
        <v>-4150</v>
      </c>
      <c r="O499" s="266">
        <v>0</v>
      </c>
      <c r="P499" s="177">
        <v>12798</v>
      </c>
      <c r="Q499" s="266">
        <v>0</v>
      </c>
      <c r="R499" s="179">
        <v>14</v>
      </c>
      <c r="S499" s="269">
        <v>0</v>
      </c>
    </row>
    <row r="500" spans="2:19" s="67" customFormat="1" ht="31.5" customHeight="1" x14ac:dyDescent="0.25">
      <c r="B500" s="767"/>
      <c r="C500" s="764" t="s">
        <v>494</v>
      </c>
      <c r="D500" s="765" t="s">
        <v>494</v>
      </c>
      <c r="E500" s="766" t="s">
        <v>494</v>
      </c>
      <c r="F500" s="832"/>
      <c r="G500" s="833"/>
      <c r="H500" s="833"/>
      <c r="I500" s="833"/>
      <c r="J500" s="833"/>
      <c r="K500" s="833"/>
      <c r="L500" s="833"/>
      <c r="M500" s="833"/>
      <c r="N500" s="833"/>
      <c r="O500" s="833"/>
      <c r="P500" s="833"/>
      <c r="Q500" s="833"/>
      <c r="R500" s="833"/>
      <c r="S500" s="834"/>
    </row>
    <row r="501" spans="2:19" s="67" customFormat="1" ht="14.25" customHeight="1" x14ac:dyDescent="0.25">
      <c r="B501" s="767"/>
      <c r="C501" s="768" t="s">
        <v>78</v>
      </c>
      <c r="D501" s="769"/>
      <c r="E501" s="770"/>
      <c r="F501" s="264">
        <v>1208800</v>
      </c>
      <c r="G501" s="265">
        <v>1097124</v>
      </c>
      <c r="H501" s="264">
        <v>1015260</v>
      </c>
      <c r="I501" s="265">
        <v>1097124</v>
      </c>
      <c r="J501" s="188">
        <v>27456.86</v>
      </c>
      <c r="K501" s="189">
        <v>30719.47</v>
      </c>
      <c r="L501" s="188">
        <v>22525.200000000001</v>
      </c>
      <c r="M501" s="189">
        <v>24326</v>
      </c>
      <c r="N501" s="829">
        <v>-3011.4</v>
      </c>
      <c r="O501" s="835">
        <v>-4179</v>
      </c>
      <c r="P501" s="829">
        <v>48461</v>
      </c>
      <c r="Q501" s="835">
        <v>48812</v>
      </c>
      <c r="R501" s="838">
        <v>86</v>
      </c>
      <c r="S501" s="841">
        <v>81</v>
      </c>
    </row>
    <row r="502" spans="2:19" s="67" customFormat="1" ht="15" customHeight="1" x14ac:dyDescent="0.25">
      <c r="B502" s="767"/>
      <c r="C502" s="771" t="s">
        <v>50</v>
      </c>
      <c r="D502" s="772"/>
      <c r="E502" s="773"/>
      <c r="F502" s="264">
        <v>1269504</v>
      </c>
      <c r="G502" s="265">
        <v>1144397</v>
      </c>
      <c r="H502" s="264">
        <v>716630</v>
      </c>
      <c r="I502" s="265">
        <v>1144397</v>
      </c>
      <c r="J502" s="188">
        <v>28627.32</v>
      </c>
      <c r="K502" s="189">
        <v>57219.85</v>
      </c>
      <c r="L502" s="188">
        <v>15335.47</v>
      </c>
      <c r="M502" s="189">
        <v>16077</v>
      </c>
      <c r="N502" s="831"/>
      <c r="O502" s="837"/>
      <c r="P502" s="831"/>
      <c r="Q502" s="837"/>
      <c r="R502" s="840"/>
      <c r="S502" s="843"/>
    </row>
    <row r="503" spans="2:19" s="67" customFormat="1" ht="19.5" customHeight="1" x14ac:dyDescent="0.25">
      <c r="B503" s="767"/>
      <c r="C503" s="774" t="s">
        <v>495</v>
      </c>
      <c r="D503" s="775"/>
      <c r="E503" s="776"/>
      <c r="F503" s="188">
        <v>468800</v>
      </c>
      <c r="G503" s="189">
        <v>464200</v>
      </c>
      <c r="H503" s="188">
        <v>416800</v>
      </c>
      <c r="I503" s="189">
        <v>402000</v>
      </c>
      <c r="J503" s="266">
        <v>0</v>
      </c>
      <c r="K503" s="266">
        <v>0</v>
      </c>
      <c r="L503" s="188">
        <v>259617</v>
      </c>
      <c r="M503" s="189">
        <v>278777</v>
      </c>
      <c r="N503" s="188">
        <v>-6526</v>
      </c>
      <c r="O503" s="189">
        <v>-21482</v>
      </c>
      <c r="P503" s="188">
        <v>16545</v>
      </c>
      <c r="Q503" s="189">
        <v>18247</v>
      </c>
      <c r="R503" s="187">
        <v>182</v>
      </c>
      <c r="S503" s="190">
        <v>177</v>
      </c>
    </row>
    <row r="504" spans="2:19" s="67" customFormat="1" ht="20.25" customHeight="1" x14ac:dyDescent="0.25">
      <c r="B504" s="767"/>
      <c r="C504" s="774" t="s">
        <v>497</v>
      </c>
      <c r="D504" s="775" t="s">
        <v>497</v>
      </c>
      <c r="E504" s="776" t="s">
        <v>497</v>
      </c>
      <c r="F504" s="266">
        <v>0</v>
      </c>
      <c r="G504" s="266">
        <v>0</v>
      </c>
      <c r="H504" s="266">
        <v>0</v>
      </c>
      <c r="I504" s="266">
        <v>0</v>
      </c>
      <c r="J504" s="188">
        <v>6951</v>
      </c>
      <c r="K504" s="188">
        <v>7471</v>
      </c>
      <c r="L504" s="188">
        <v>6951</v>
      </c>
      <c r="M504" s="189">
        <v>7471</v>
      </c>
      <c r="N504" s="188">
        <v>-2460</v>
      </c>
      <c r="O504" s="189">
        <v>-2137</v>
      </c>
      <c r="P504" s="188">
        <v>24884</v>
      </c>
      <c r="Q504" s="189">
        <v>24915</v>
      </c>
      <c r="R504" s="187">
        <v>19</v>
      </c>
      <c r="S504" s="190">
        <v>16</v>
      </c>
    </row>
    <row r="505" spans="2:19" s="67" customFormat="1" ht="19.5" customHeight="1" x14ac:dyDescent="0.25">
      <c r="B505" s="767"/>
      <c r="C505" s="774" t="s">
        <v>498</v>
      </c>
      <c r="D505" s="775" t="s">
        <v>498</v>
      </c>
      <c r="E505" s="776" t="s">
        <v>498</v>
      </c>
      <c r="F505" s="266">
        <v>0</v>
      </c>
      <c r="G505" s="266">
        <v>0</v>
      </c>
      <c r="H505" s="266">
        <v>0</v>
      </c>
      <c r="I505" s="266">
        <v>0</v>
      </c>
      <c r="J505" s="188">
        <v>67757</v>
      </c>
      <c r="K505" s="188">
        <v>66639</v>
      </c>
      <c r="L505" s="188">
        <v>25116</v>
      </c>
      <c r="M505" s="189">
        <v>24414</v>
      </c>
      <c r="N505" s="188">
        <v>-409</v>
      </c>
      <c r="O505" s="189">
        <v>-45</v>
      </c>
      <c r="P505" s="188">
        <v>1022</v>
      </c>
      <c r="Q505" s="189">
        <v>773</v>
      </c>
      <c r="R505" s="187">
        <v>63</v>
      </c>
      <c r="S505" s="190">
        <v>62</v>
      </c>
    </row>
    <row r="506" spans="2:19" s="67" customFormat="1" ht="18.75" customHeight="1" x14ac:dyDescent="0.25">
      <c r="B506" s="767"/>
      <c r="C506" s="774" t="s">
        <v>500</v>
      </c>
      <c r="D506" s="775" t="s">
        <v>499</v>
      </c>
      <c r="E506" s="776" t="s">
        <v>499</v>
      </c>
      <c r="F506" s="188" t="s">
        <v>40</v>
      </c>
      <c r="G506" s="189" t="s">
        <v>40</v>
      </c>
      <c r="H506" s="188">
        <v>16914</v>
      </c>
      <c r="I506" s="189">
        <v>18336</v>
      </c>
      <c r="J506" s="188">
        <v>362244</v>
      </c>
      <c r="K506" s="188">
        <v>409053</v>
      </c>
      <c r="L506" s="188">
        <v>2572</v>
      </c>
      <c r="M506" s="189">
        <v>2657</v>
      </c>
      <c r="N506" s="188">
        <v>59</v>
      </c>
      <c r="O506" s="189">
        <v>83</v>
      </c>
      <c r="P506" s="188">
        <v>4938</v>
      </c>
      <c r="Q506" s="189">
        <v>4938</v>
      </c>
      <c r="R506" s="187">
        <v>10</v>
      </c>
      <c r="S506" s="190">
        <v>10</v>
      </c>
    </row>
    <row r="507" spans="2:19" s="67" customFormat="1" ht="14.25" customHeight="1" x14ac:dyDescent="0.25">
      <c r="B507" s="767"/>
      <c r="C507" s="774" t="s">
        <v>501</v>
      </c>
      <c r="D507" s="775"/>
      <c r="E507" s="776"/>
      <c r="F507" s="826"/>
      <c r="G507" s="827"/>
      <c r="H507" s="827"/>
      <c r="I507" s="827"/>
      <c r="J507" s="827"/>
      <c r="K507" s="827"/>
      <c r="L507" s="827"/>
      <c r="M507" s="827"/>
      <c r="N507" s="827"/>
      <c r="O507" s="827"/>
      <c r="P507" s="827"/>
      <c r="Q507" s="827"/>
      <c r="R507" s="827"/>
      <c r="S507" s="828"/>
    </row>
    <row r="508" spans="2:19" s="67" customFormat="1" ht="12" customHeight="1" x14ac:dyDescent="0.25">
      <c r="B508" s="767"/>
      <c r="C508" s="811" t="s">
        <v>78</v>
      </c>
      <c r="D508" s="812"/>
      <c r="E508" s="813"/>
      <c r="F508" s="188">
        <v>1269504</v>
      </c>
      <c r="G508" s="189">
        <v>1144397</v>
      </c>
      <c r="H508" s="188">
        <v>83900</v>
      </c>
      <c r="I508" s="189">
        <v>74800</v>
      </c>
      <c r="J508" s="188">
        <v>28627.32</v>
      </c>
      <c r="K508" s="188">
        <v>57219.85</v>
      </c>
      <c r="L508" s="188">
        <v>2315.4</v>
      </c>
      <c r="M508" s="189">
        <v>2298.1</v>
      </c>
      <c r="N508" s="829">
        <v>300</v>
      </c>
      <c r="O508" s="835">
        <v>-1284.99</v>
      </c>
      <c r="P508" s="829">
        <v>72</v>
      </c>
      <c r="Q508" s="835">
        <v>63</v>
      </c>
      <c r="R508" s="838">
        <v>17</v>
      </c>
      <c r="S508" s="841">
        <v>16</v>
      </c>
    </row>
    <row r="509" spans="2:19" s="67" customFormat="1" ht="13.5" customHeight="1" x14ac:dyDescent="0.25">
      <c r="B509" s="767"/>
      <c r="C509" s="771" t="s">
        <v>50</v>
      </c>
      <c r="D509" s="772"/>
      <c r="E509" s="773"/>
      <c r="F509" s="188">
        <v>1208800</v>
      </c>
      <c r="G509" s="189">
        <v>1097124</v>
      </c>
      <c r="H509" s="188">
        <v>35900</v>
      </c>
      <c r="I509" s="189">
        <v>38170</v>
      </c>
      <c r="J509" s="188">
        <v>27456.86</v>
      </c>
      <c r="K509" s="188">
        <v>30719.47</v>
      </c>
      <c r="L509" s="188">
        <v>857.4</v>
      </c>
      <c r="M509" s="189">
        <v>911</v>
      </c>
      <c r="N509" s="830"/>
      <c r="O509" s="836"/>
      <c r="P509" s="830"/>
      <c r="Q509" s="836"/>
      <c r="R509" s="839"/>
      <c r="S509" s="842"/>
    </row>
    <row r="510" spans="2:19" s="67" customFormat="1" ht="15.75" customHeight="1" x14ac:dyDescent="0.25">
      <c r="B510" s="767"/>
      <c r="C510" s="771" t="s">
        <v>502</v>
      </c>
      <c r="D510" s="772"/>
      <c r="E510" s="773"/>
      <c r="F510" s="188">
        <v>202253</v>
      </c>
      <c r="G510" s="189">
        <v>236601</v>
      </c>
      <c r="H510" s="188">
        <v>4500</v>
      </c>
      <c r="I510" s="189">
        <v>2740</v>
      </c>
      <c r="J510" s="188">
        <v>283154.2</v>
      </c>
      <c r="K510" s="189">
        <v>370280.565</v>
      </c>
      <c r="L510" s="188">
        <v>5035.2</v>
      </c>
      <c r="M510" s="189">
        <v>4221</v>
      </c>
      <c r="N510" s="831"/>
      <c r="O510" s="837"/>
      <c r="P510" s="831"/>
      <c r="Q510" s="837"/>
      <c r="R510" s="840"/>
      <c r="S510" s="843"/>
    </row>
    <row r="511" spans="2:19" s="67" customFormat="1" ht="30.75" customHeight="1" x14ac:dyDescent="0.25">
      <c r="B511" s="767"/>
      <c r="C511" s="764" t="s">
        <v>506</v>
      </c>
      <c r="D511" s="765" t="s">
        <v>506</v>
      </c>
      <c r="E511" s="766" t="s">
        <v>506</v>
      </c>
      <c r="F511" s="187">
        <v>1323</v>
      </c>
      <c r="G511" s="190">
        <v>1365</v>
      </c>
      <c r="H511" s="187">
        <v>287</v>
      </c>
      <c r="I511" s="190">
        <v>276</v>
      </c>
      <c r="J511" s="188">
        <v>11459.72</v>
      </c>
      <c r="K511" s="189">
        <v>11925.13</v>
      </c>
      <c r="L511" s="188">
        <v>2771</v>
      </c>
      <c r="M511" s="189">
        <v>2933</v>
      </c>
      <c r="N511" s="188">
        <v>0</v>
      </c>
      <c r="O511" s="188">
        <v>0</v>
      </c>
      <c r="P511" s="177">
        <v>8813</v>
      </c>
      <c r="Q511" s="178">
        <v>8504</v>
      </c>
      <c r="R511" s="179">
        <v>69</v>
      </c>
      <c r="S511" s="180">
        <v>69</v>
      </c>
    </row>
    <row r="512" spans="2:19" s="67" customFormat="1" ht="31.5" customHeight="1" x14ac:dyDescent="0.25">
      <c r="B512" s="767"/>
      <c r="C512" s="764" t="s">
        <v>509</v>
      </c>
      <c r="D512" s="765"/>
      <c r="E512" s="766"/>
      <c r="F512" s="187">
        <v>1323</v>
      </c>
      <c r="G512" s="190">
        <v>1365</v>
      </c>
      <c r="H512" s="187">
        <v>260</v>
      </c>
      <c r="I512" s="190">
        <v>249</v>
      </c>
      <c r="J512" s="188">
        <v>11459.72</v>
      </c>
      <c r="K512" s="189">
        <v>11925.13</v>
      </c>
      <c r="L512" s="188">
        <v>2260.6999999999998</v>
      </c>
      <c r="M512" s="189">
        <v>2245.1</v>
      </c>
      <c r="N512" s="188">
        <v>0</v>
      </c>
      <c r="O512" s="188">
        <v>0</v>
      </c>
      <c r="P512" s="177">
        <v>15272.7</v>
      </c>
      <c r="Q512" s="178">
        <v>15205.89</v>
      </c>
      <c r="R512" s="179">
        <v>76</v>
      </c>
      <c r="S512" s="180">
        <v>74</v>
      </c>
    </row>
    <row r="513" spans="2:19" s="67" customFormat="1" ht="29.25" customHeight="1" x14ac:dyDescent="0.25">
      <c r="B513" s="767"/>
      <c r="C513" s="764" t="s">
        <v>510</v>
      </c>
      <c r="D513" s="765"/>
      <c r="E513" s="766"/>
      <c r="F513" s="205">
        <v>1323</v>
      </c>
      <c r="G513" s="205">
        <v>1365</v>
      </c>
      <c r="H513" s="205">
        <v>281</v>
      </c>
      <c r="I513" s="205">
        <v>268</v>
      </c>
      <c r="J513" s="113">
        <v>11459.72</v>
      </c>
      <c r="K513" s="113">
        <v>11925.13</v>
      </c>
      <c r="L513" s="113">
        <v>2426</v>
      </c>
      <c r="M513" s="113">
        <v>2413</v>
      </c>
      <c r="N513" s="188">
        <v>0</v>
      </c>
      <c r="O513" s="188">
        <v>0</v>
      </c>
      <c r="P513" s="277">
        <v>598</v>
      </c>
      <c r="Q513" s="277">
        <v>213</v>
      </c>
      <c r="R513" s="277">
        <v>77</v>
      </c>
      <c r="S513" s="277">
        <v>75</v>
      </c>
    </row>
    <row r="514" spans="2:19" s="67" customFormat="1" ht="30" customHeight="1" x14ac:dyDescent="0.25">
      <c r="B514" s="767"/>
      <c r="C514" s="764" t="s">
        <v>508</v>
      </c>
      <c r="D514" s="765" t="s">
        <v>507</v>
      </c>
      <c r="E514" s="766" t="s">
        <v>507</v>
      </c>
      <c r="F514" s="187">
        <v>1323</v>
      </c>
      <c r="G514" s="190">
        <v>1365</v>
      </c>
      <c r="H514" s="187">
        <v>197</v>
      </c>
      <c r="I514" s="190">
        <v>190</v>
      </c>
      <c r="J514" s="188">
        <v>11459.72</v>
      </c>
      <c r="K514" s="189">
        <v>11925.13</v>
      </c>
      <c r="L514" s="99">
        <v>1542</v>
      </c>
      <c r="M514" s="99">
        <v>1834</v>
      </c>
      <c r="N514" s="188">
        <v>0</v>
      </c>
      <c r="O514" s="188">
        <v>0</v>
      </c>
      <c r="P514" s="177">
        <v>105.2</v>
      </c>
      <c r="Q514" s="178">
        <v>183.2</v>
      </c>
      <c r="R514" s="179">
        <v>50</v>
      </c>
      <c r="S514" s="180">
        <v>52</v>
      </c>
    </row>
    <row r="515" spans="2:19" s="67" customFormat="1" ht="15.75" customHeight="1" x14ac:dyDescent="0.25">
      <c r="B515" s="767"/>
      <c r="C515" s="761" t="s">
        <v>511</v>
      </c>
      <c r="D515" s="762"/>
      <c r="E515" s="763"/>
      <c r="F515" s="187">
        <v>1323</v>
      </c>
      <c r="G515" s="190">
        <v>1365</v>
      </c>
      <c r="H515" s="187">
        <v>136</v>
      </c>
      <c r="I515" s="190">
        <v>168</v>
      </c>
      <c r="J515" s="188">
        <v>11459.72</v>
      </c>
      <c r="K515" s="189">
        <v>11925.13</v>
      </c>
      <c r="L515" s="188">
        <v>1169</v>
      </c>
      <c r="M515" s="189">
        <v>1210</v>
      </c>
      <c r="N515" s="188">
        <v>0</v>
      </c>
      <c r="O515" s="188">
        <v>0</v>
      </c>
      <c r="P515" s="177">
        <v>8819</v>
      </c>
      <c r="Q515" s="178">
        <v>8766</v>
      </c>
      <c r="R515" s="179">
        <v>41</v>
      </c>
      <c r="S515" s="180">
        <v>41</v>
      </c>
    </row>
    <row r="516" spans="2:19" s="67" customFormat="1" ht="29.25" customHeight="1" x14ac:dyDescent="0.25">
      <c r="B516" s="767"/>
      <c r="C516" s="764" t="s">
        <v>512</v>
      </c>
      <c r="D516" s="765"/>
      <c r="E516" s="766"/>
      <c r="F516" s="187">
        <v>1323</v>
      </c>
      <c r="G516" s="190">
        <v>1365</v>
      </c>
      <c r="H516" s="187">
        <v>50</v>
      </c>
      <c r="I516" s="190">
        <v>51</v>
      </c>
      <c r="J516" s="188">
        <v>11459.72</v>
      </c>
      <c r="K516" s="189">
        <v>11925.13</v>
      </c>
      <c r="L516" s="188">
        <v>323</v>
      </c>
      <c r="M516" s="189">
        <v>353</v>
      </c>
      <c r="N516" s="100">
        <v>0</v>
      </c>
      <c r="O516" s="100">
        <v>0</v>
      </c>
      <c r="P516" s="177">
        <v>2433</v>
      </c>
      <c r="Q516" s="178">
        <v>2463</v>
      </c>
      <c r="R516" s="179">
        <v>15</v>
      </c>
      <c r="S516" s="180">
        <v>16</v>
      </c>
    </row>
    <row r="517" spans="2:19" s="67" customFormat="1" ht="28.5" customHeight="1" x14ac:dyDescent="0.25">
      <c r="B517" s="767"/>
      <c r="C517" s="764" t="s">
        <v>513</v>
      </c>
      <c r="D517" s="765"/>
      <c r="E517" s="766"/>
      <c r="F517" s="187">
        <v>1323</v>
      </c>
      <c r="G517" s="190">
        <v>1365</v>
      </c>
      <c r="H517" s="187">
        <v>29</v>
      </c>
      <c r="I517" s="190">
        <v>37</v>
      </c>
      <c r="J517" s="188">
        <v>11459.72</v>
      </c>
      <c r="K517" s="189">
        <v>11925.13</v>
      </c>
      <c r="L517" s="188">
        <v>199</v>
      </c>
      <c r="M517" s="189">
        <v>219</v>
      </c>
      <c r="N517" s="100">
        <v>0</v>
      </c>
      <c r="O517" s="100">
        <v>0</v>
      </c>
      <c r="P517" s="177">
        <v>337</v>
      </c>
      <c r="Q517" s="178">
        <v>362</v>
      </c>
      <c r="R517" s="179">
        <v>13</v>
      </c>
      <c r="S517" s="180">
        <v>11</v>
      </c>
    </row>
    <row r="518" spans="2:19" s="67" customFormat="1" ht="29.25" customHeight="1" x14ac:dyDescent="0.25">
      <c r="B518" s="767"/>
      <c r="C518" s="764" t="s">
        <v>514</v>
      </c>
      <c r="D518" s="765"/>
      <c r="E518" s="766"/>
      <c r="F518" s="187">
        <v>1323</v>
      </c>
      <c r="G518" s="190">
        <v>1365</v>
      </c>
      <c r="H518" s="187">
        <v>29</v>
      </c>
      <c r="I518" s="190">
        <v>31</v>
      </c>
      <c r="J518" s="188">
        <v>11459.72</v>
      </c>
      <c r="K518" s="189">
        <v>11925.13</v>
      </c>
      <c r="L518" s="188">
        <v>217</v>
      </c>
      <c r="M518" s="189">
        <v>258</v>
      </c>
      <c r="N518" s="100">
        <v>0</v>
      </c>
      <c r="O518" s="100">
        <v>0</v>
      </c>
      <c r="P518" s="177">
        <v>1225</v>
      </c>
      <c r="Q518" s="178">
        <v>1237</v>
      </c>
      <c r="R518" s="179">
        <v>12</v>
      </c>
      <c r="S518" s="180">
        <v>12</v>
      </c>
    </row>
    <row r="519" spans="2:19" s="67" customFormat="1" ht="28.5" customHeight="1" x14ac:dyDescent="0.25">
      <c r="B519" s="767"/>
      <c r="C519" s="764" t="s">
        <v>515</v>
      </c>
      <c r="D519" s="765"/>
      <c r="E519" s="766"/>
      <c r="F519" s="187">
        <v>1323</v>
      </c>
      <c r="G519" s="190">
        <v>1365</v>
      </c>
      <c r="H519" s="187">
        <v>12</v>
      </c>
      <c r="I519" s="190">
        <v>9</v>
      </c>
      <c r="J519" s="188">
        <v>11459.72</v>
      </c>
      <c r="K519" s="189">
        <v>11925.13</v>
      </c>
      <c r="L519" s="188">
        <v>96</v>
      </c>
      <c r="M519" s="189">
        <v>73</v>
      </c>
      <c r="N519" s="177">
        <v>0</v>
      </c>
      <c r="O519" s="178">
        <v>0</v>
      </c>
      <c r="P519" s="177">
        <v>177</v>
      </c>
      <c r="Q519" s="178">
        <v>177</v>
      </c>
      <c r="R519" s="179">
        <v>8</v>
      </c>
      <c r="S519" s="180">
        <v>5</v>
      </c>
    </row>
    <row r="520" spans="2:19" s="67" customFormat="1" ht="27.75" customHeight="1" x14ac:dyDescent="0.25">
      <c r="B520" s="767"/>
      <c r="C520" s="764" t="s">
        <v>516</v>
      </c>
      <c r="D520" s="765"/>
      <c r="E520" s="766"/>
      <c r="F520" s="187">
        <v>1323</v>
      </c>
      <c r="G520" s="190">
        <v>1365</v>
      </c>
      <c r="H520" s="187">
        <v>5</v>
      </c>
      <c r="I520" s="190">
        <v>5</v>
      </c>
      <c r="J520" s="188">
        <v>11459.72</v>
      </c>
      <c r="K520" s="189">
        <v>11925.13</v>
      </c>
      <c r="L520" s="188">
        <v>40</v>
      </c>
      <c r="M520" s="189">
        <v>23</v>
      </c>
      <c r="N520" s="177">
        <v>0</v>
      </c>
      <c r="O520" s="178">
        <v>0</v>
      </c>
      <c r="P520" s="177">
        <v>327</v>
      </c>
      <c r="Q520" s="178">
        <v>324</v>
      </c>
      <c r="R520" s="179">
        <v>8</v>
      </c>
      <c r="S520" s="180">
        <v>5</v>
      </c>
    </row>
    <row r="521" spans="2:19" s="67" customFormat="1" ht="26.25" customHeight="1" x14ac:dyDescent="0.25">
      <c r="B521" s="767"/>
      <c r="C521" s="764" t="s">
        <v>517</v>
      </c>
      <c r="D521" s="765"/>
      <c r="E521" s="766"/>
      <c r="F521" s="187">
        <v>1323</v>
      </c>
      <c r="G521" s="190">
        <v>1365</v>
      </c>
      <c r="H521" s="187">
        <v>12</v>
      </c>
      <c r="I521" s="190">
        <v>15</v>
      </c>
      <c r="J521" s="188">
        <v>11459.72</v>
      </c>
      <c r="K521" s="189">
        <v>11925.13</v>
      </c>
      <c r="L521" s="188">
        <v>84</v>
      </c>
      <c r="M521" s="189">
        <v>47</v>
      </c>
      <c r="N521" s="177">
        <v>0</v>
      </c>
      <c r="O521" s="178">
        <v>0</v>
      </c>
      <c r="P521" s="177">
        <v>223</v>
      </c>
      <c r="Q521" s="178">
        <v>223</v>
      </c>
      <c r="R521" s="179">
        <v>6</v>
      </c>
      <c r="S521" s="180">
        <v>4</v>
      </c>
    </row>
    <row r="522" spans="2:19" s="67" customFormat="1" ht="30.75" customHeight="1" x14ac:dyDescent="0.25">
      <c r="B522" s="767"/>
      <c r="C522" s="764" t="s">
        <v>518</v>
      </c>
      <c r="D522" s="765"/>
      <c r="E522" s="766"/>
      <c r="F522" s="187">
        <v>1323</v>
      </c>
      <c r="G522" s="190">
        <v>1365</v>
      </c>
      <c r="H522" s="187">
        <v>18</v>
      </c>
      <c r="I522" s="190">
        <v>13</v>
      </c>
      <c r="J522" s="188">
        <v>11459.72</v>
      </c>
      <c r="K522" s="189">
        <v>11925.13</v>
      </c>
      <c r="L522" s="188">
        <v>156</v>
      </c>
      <c r="M522" s="189">
        <v>104</v>
      </c>
      <c r="N522" s="177">
        <v>0</v>
      </c>
      <c r="O522" s="178">
        <v>0</v>
      </c>
      <c r="P522" s="177">
        <v>4403</v>
      </c>
      <c r="Q522" s="178">
        <v>4499</v>
      </c>
      <c r="R522" s="179">
        <v>7</v>
      </c>
      <c r="S522" s="180">
        <v>5</v>
      </c>
    </row>
    <row r="523" spans="2:19" s="67" customFormat="1" ht="30" customHeight="1" x14ac:dyDescent="0.25">
      <c r="B523" s="767"/>
      <c r="C523" s="764" t="s">
        <v>519</v>
      </c>
      <c r="D523" s="765"/>
      <c r="E523" s="766"/>
      <c r="F523" s="187">
        <v>1323</v>
      </c>
      <c r="G523" s="190">
        <v>1365</v>
      </c>
      <c r="H523" s="187">
        <v>16</v>
      </c>
      <c r="I523" s="190">
        <v>26</v>
      </c>
      <c r="J523" s="188">
        <v>11459.72</v>
      </c>
      <c r="K523" s="189">
        <v>11925.13</v>
      </c>
      <c r="L523" s="188">
        <v>176</v>
      </c>
      <c r="M523" s="189">
        <v>113</v>
      </c>
      <c r="N523" s="188">
        <v>0</v>
      </c>
      <c r="O523" s="189">
        <v>0</v>
      </c>
      <c r="P523" s="188">
        <v>187</v>
      </c>
      <c r="Q523" s="189">
        <v>187</v>
      </c>
      <c r="R523" s="187">
        <v>10</v>
      </c>
      <c r="S523" s="190">
        <v>7</v>
      </c>
    </row>
    <row r="524" spans="2:19" s="67" customFormat="1" ht="48" customHeight="1" x14ac:dyDescent="0.25">
      <c r="B524" s="767"/>
      <c r="C524" s="764" t="s">
        <v>521</v>
      </c>
      <c r="D524" s="765"/>
      <c r="E524" s="766"/>
      <c r="F524" s="272">
        <v>3370</v>
      </c>
      <c r="G524" s="273">
        <v>3375</v>
      </c>
      <c r="H524" s="272">
        <v>567</v>
      </c>
      <c r="I524" s="273">
        <v>583</v>
      </c>
      <c r="J524" s="270">
        <v>1997</v>
      </c>
      <c r="K524" s="271">
        <v>2371</v>
      </c>
      <c r="L524" s="270">
        <v>79</v>
      </c>
      <c r="M524" s="271">
        <v>162</v>
      </c>
      <c r="N524" s="270">
        <v>0</v>
      </c>
      <c r="O524" s="271">
        <v>0</v>
      </c>
      <c r="P524" s="270">
        <v>26743</v>
      </c>
      <c r="Q524" s="271">
        <v>27357</v>
      </c>
      <c r="R524" s="272">
        <v>87</v>
      </c>
      <c r="S524" s="273">
        <v>88</v>
      </c>
    </row>
    <row r="525" spans="2:19" s="67" customFormat="1" ht="47.25" customHeight="1" x14ac:dyDescent="0.25">
      <c r="B525" s="767"/>
      <c r="C525" s="764" t="s">
        <v>520</v>
      </c>
      <c r="D525" s="765"/>
      <c r="E525" s="766"/>
      <c r="F525" s="272">
        <v>3370</v>
      </c>
      <c r="G525" s="273">
        <v>3375</v>
      </c>
      <c r="H525" s="272">
        <v>600</v>
      </c>
      <c r="I525" s="273">
        <v>670</v>
      </c>
      <c r="J525" s="188">
        <v>1997</v>
      </c>
      <c r="K525" s="189">
        <v>2371</v>
      </c>
      <c r="L525" s="188">
        <v>285</v>
      </c>
      <c r="M525" s="189">
        <v>310</v>
      </c>
      <c r="N525" s="188">
        <v>0</v>
      </c>
      <c r="O525" s="189">
        <v>0</v>
      </c>
      <c r="P525" s="188">
        <v>44417.3</v>
      </c>
      <c r="Q525" s="189">
        <v>46066.5</v>
      </c>
      <c r="R525" s="187">
        <v>97.2</v>
      </c>
      <c r="S525" s="190">
        <v>105</v>
      </c>
    </row>
    <row r="526" spans="2:19" s="67" customFormat="1" ht="45.75" customHeight="1" x14ac:dyDescent="0.25">
      <c r="B526" s="767"/>
      <c r="C526" s="764" t="s">
        <v>522</v>
      </c>
      <c r="D526" s="765"/>
      <c r="E526" s="766"/>
      <c r="F526" s="272">
        <v>3370</v>
      </c>
      <c r="G526" s="273">
        <v>3375</v>
      </c>
      <c r="H526" s="272">
        <v>720</v>
      </c>
      <c r="I526" s="273">
        <v>723</v>
      </c>
      <c r="J526" s="188">
        <v>1997</v>
      </c>
      <c r="K526" s="189">
        <v>2371</v>
      </c>
      <c r="L526" s="188">
        <v>31</v>
      </c>
      <c r="M526" s="189">
        <v>77</v>
      </c>
      <c r="N526" s="188">
        <v>0</v>
      </c>
      <c r="O526" s="189">
        <v>0</v>
      </c>
      <c r="P526" s="188">
        <v>44634.8</v>
      </c>
      <c r="Q526" s="189">
        <v>51531.7</v>
      </c>
      <c r="R526" s="187">
        <v>97.2</v>
      </c>
      <c r="S526" s="190">
        <v>96.7</v>
      </c>
    </row>
    <row r="527" spans="2:19" s="67" customFormat="1" ht="30.75" customHeight="1" x14ac:dyDescent="0.25">
      <c r="B527" s="767"/>
      <c r="C527" s="764" t="s">
        <v>523</v>
      </c>
      <c r="D527" s="765" t="s">
        <v>523</v>
      </c>
      <c r="E527" s="766" t="s">
        <v>523</v>
      </c>
      <c r="F527" s="272">
        <v>3370</v>
      </c>
      <c r="G527" s="273">
        <v>3375</v>
      </c>
      <c r="H527" s="272">
        <v>399</v>
      </c>
      <c r="I527" s="273">
        <v>400</v>
      </c>
      <c r="J527" s="270">
        <v>1997</v>
      </c>
      <c r="K527" s="271">
        <v>2371</v>
      </c>
      <c r="L527" s="270">
        <v>311</v>
      </c>
      <c r="M527" s="271">
        <v>309</v>
      </c>
      <c r="N527" s="270">
        <v>0</v>
      </c>
      <c r="O527" s="271">
        <v>0</v>
      </c>
      <c r="P527" s="270">
        <v>43024</v>
      </c>
      <c r="Q527" s="271">
        <v>47661</v>
      </c>
      <c r="R527" s="272">
        <v>77</v>
      </c>
      <c r="S527" s="273">
        <v>75</v>
      </c>
    </row>
    <row r="528" spans="2:19" s="67" customFormat="1" ht="44.25" customHeight="1" x14ac:dyDescent="0.25">
      <c r="B528" s="767"/>
      <c r="C528" s="764" t="s">
        <v>526</v>
      </c>
      <c r="D528" s="765" t="s">
        <v>524</v>
      </c>
      <c r="E528" s="766" t="s">
        <v>524</v>
      </c>
      <c r="F528" s="272">
        <v>3370</v>
      </c>
      <c r="G528" s="273">
        <v>3375</v>
      </c>
      <c r="H528" s="272">
        <v>104</v>
      </c>
      <c r="I528" s="273">
        <v>102</v>
      </c>
      <c r="J528" s="270">
        <v>1997</v>
      </c>
      <c r="K528" s="271">
        <v>2371</v>
      </c>
      <c r="L528" s="270">
        <v>608</v>
      </c>
      <c r="M528" s="271">
        <v>633</v>
      </c>
      <c r="N528" s="270">
        <v>0</v>
      </c>
      <c r="O528" s="271">
        <v>0</v>
      </c>
      <c r="P528" s="270">
        <v>38551.1</v>
      </c>
      <c r="Q528" s="271">
        <v>39130</v>
      </c>
      <c r="R528" s="272">
        <v>48</v>
      </c>
      <c r="S528" s="273">
        <v>46</v>
      </c>
    </row>
    <row r="529" spans="2:19" s="67" customFormat="1" ht="30.75" customHeight="1" x14ac:dyDescent="0.25">
      <c r="B529" s="767"/>
      <c r="C529" s="764" t="s">
        <v>525</v>
      </c>
      <c r="D529" s="765" t="s">
        <v>525</v>
      </c>
      <c r="E529" s="766" t="s">
        <v>525</v>
      </c>
      <c r="F529" s="272">
        <v>3370</v>
      </c>
      <c r="G529" s="273">
        <v>3375</v>
      </c>
      <c r="H529" s="272">
        <v>120</v>
      </c>
      <c r="I529" s="273">
        <v>123</v>
      </c>
      <c r="J529" s="188">
        <v>1997</v>
      </c>
      <c r="K529" s="189">
        <v>2371</v>
      </c>
      <c r="L529" s="188">
        <v>404</v>
      </c>
      <c r="M529" s="189">
        <v>546</v>
      </c>
      <c r="N529" s="188">
        <v>0</v>
      </c>
      <c r="O529" s="189">
        <v>0</v>
      </c>
      <c r="P529" s="188">
        <v>22732</v>
      </c>
      <c r="Q529" s="189">
        <v>24245</v>
      </c>
      <c r="R529" s="187">
        <v>42</v>
      </c>
      <c r="S529" s="190">
        <v>43</v>
      </c>
    </row>
    <row r="530" spans="2:19" s="67" customFormat="1" ht="30.75" customHeight="1" x14ac:dyDescent="0.25">
      <c r="B530" s="767"/>
      <c r="C530" s="764" t="s">
        <v>528</v>
      </c>
      <c r="D530" s="765"/>
      <c r="E530" s="766"/>
      <c r="F530" s="272">
        <v>3370</v>
      </c>
      <c r="G530" s="273">
        <v>3375</v>
      </c>
      <c r="H530" s="272">
        <v>99</v>
      </c>
      <c r="I530" s="273">
        <v>99</v>
      </c>
      <c r="J530" s="270">
        <v>1997</v>
      </c>
      <c r="K530" s="271">
        <v>2371</v>
      </c>
      <c r="L530" s="270">
        <v>279</v>
      </c>
      <c r="M530" s="271">
        <v>334</v>
      </c>
      <c r="N530" s="270">
        <v>0</v>
      </c>
      <c r="O530" s="271">
        <v>0</v>
      </c>
      <c r="P530" s="270">
        <v>13779.5</v>
      </c>
      <c r="Q530" s="271">
        <v>14407.6</v>
      </c>
      <c r="R530" s="272">
        <v>39</v>
      </c>
      <c r="S530" s="273">
        <v>42</v>
      </c>
    </row>
    <row r="531" spans="2:19" s="67" customFormat="1" ht="15" customHeight="1" x14ac:dyDescent="0.25">
      <c r="B531" s="767"/>
      <c r="C531" s="761"/>
      <c r="D531" s="762"/>
      <c r="E531" s="763"/>
      <c r="F531" s="187"/>
      <c r="G531" s="190"/>
      <c r="H531" s="187"/>
      <c r="I531" s="190"/>
      <c r="J531" s="188"/>
      <c r="K531" s="189"/>
      <c r="L531" s="188"/>
      <c r="M531" s="189"/>
      <c r="N531" s="188"/>
      <c r="O531" s="189"/>
      <c r="P531" s="188"/>
      <c r="Q531" s="189"/>
      <c r="R531" s="187"/>
      <c r="S531" s="190"/>
    </row>
    <row r="532" spans="2:19" s="342" customFormat="1" ht="30.75" customHeight="1" x14ac:dyDescent="0.25">
      <c r="B532" s="755" t="s">
        <v>1368</v>
      </c>
      <c r="C532" s="764" t="s">
        <v>1370</v>
      </c>
      <c r="D532" s="765" t="s">
        <v>1370</v>
      </c>
      <c r="E532" s="766" t="s">
        <v>1370</v>
      </c>
      <c r="F532" s="362">
        <v>834</v>
      </c>
      <c r="G532" s="363">
        <v>841</v>
      </c>
      <c r="H532" s="362">
        <v>420</v>
      </c>
      <c r="I532" s="363">
        <v>418</v>
      </c>
      <c r="J532" s="360">
        <v>839.2</v>
      </c>
      <c r="K532" s="361">
        <v>1073.2</v>
      </c>
      <c r="L532" s="360">
        <v>352.3</v>
      </c>
      <c r="M532" s="361">
        <v>438.2</v>
      </c>
      <c r="N532" s="360">
        <v>0</v>
      </c>
      <c r="O532" s="361">
        <v>0</v>
      </c>
      <c r="P532" s="360">
        <v>41164</v>
      </c>
      <c r="Q532" s="361">
        <v>41164</v>
      </c>
      <c r="R532" s="362">
        <v>90</v>
      </c>
      <c r="S532" s="363">
        <v>89</v>
      </c>
    </row>
    <row r="533" spans="2:19" s="342" customFormat="1" ht="30" customHeight="1" x14ac:dyDescent="0.25">
      <c r="B533" s="756"/>
      <c r="C533" s="764" t="s">
        <v>1371</v>
      </c>
      <c r="D533" s="765" t="s">
        <v>1371</v>
      </c>
      <c r="E533" s="766" t="s">
        <v>1371</v>
      </c>
      <c r="F533" s="499">
        <v>834</v>
      </c>
      <c r="G533" s="500">
        <v>841</v>
      </c>
      <c r="H533" s="499">
        <v>48</v>
      </c>
      <c r="I533" s="500">
        <v>50</v>
      </c>
      <c r="J533" s="498">
        <v>839.2</v>
      </c>
      <c r="K533" s="497">
        <v>1073.2</v>
      </c>
      <c r="L533" s="498">
        <v>131</v>
      </c>
      <c r="M533" s="497">
        <v>156.6</v>
      </c>
      <c r="N533" s="498">
        <v>0</v>
      </c>
      <c r="O533" s="497">
        <v>0</v>
      </c>
      <c r="P533" s="498">
        <v>14753</v>
      </c>
      <c r="Q533" s="497">
        <v>14802</v>
      </c>
      <c r="R533" s="499">
        <v>23</v>
      </c>
      <c r="S533" s="500">
        <v>23</v>
      </c>
    </row>
    <row r="534" spans="2:19" s="342" customFormat="1" ht="31.5" customHeight="1" x14ac:dyDescent="0.25">
      <c r="B534" s="756"/>
      <c r="C534" s="764" t="s">
        <v>1372</v>
      </c>
      <c r="D534" s="765" t="s">
        <v>1372</v>
      </c>
      <c r="E534" s="766" t="s">
        <v>1372</v>
      </c>
      <c r="F534" s="499">
        <v>834</v>
      </c>
      <c r="G534" s="500">
        <v>841</v>
      </c>
      <c r="H534" s="499">
        <v>48</v>
      </c>
      <c r="I534" s="500">
        <v>47</v>
      </c>
      <c r="J534" s="498">
        <v>839.2</v>
      </c>
      <c r="K534" s="497">
        <v>1073.2</v>
      </c>
      <c r="L534" s="498">
        <v>63.8</v>
      </c>
      <c r="M534" s="497">
        <v>99.9</v>
      </c>
      <c r="N534" s="498">
        <v>0</v>
      </c>
      <c r="O534" s="497">
        <v>0</v>
      </c>
      <c r="P534" s="498">
        <v>38114</v>
      </c>
      <c r="Q534" s="497">
        <v>38114</v>
      </c>
      <c r="R534" s="499">
        <v>19</v>
      </c>
      <c r="S534" s="500">
        <v>18</v>
      </c>
    </row>
    <row r="535" spans="2:19" s="342" customFormat="1" ht="45.75" customHeight="1" x14ac:dyDescent="0.25">
      <c r="B535" s="756"/>
      <c r="C535" s="764" t="s">
        <v>1373</v>
      </c>
      <c r="D535" s="765" t="s">
        <v>1373</v>
      </c>
      <c r="E535" s="766" t="s">
        <v>1373</v>
      </c>
      <c r="F535" s="499">
        <v>834</v>
      </c>
      <c r="G535" s="500">
        <v>841</v>
      </c>
      <c r="H535" s="499">
        <v>123</v>
      </c>
      <c r="I535" s="500">
        <v>120</v>
      </c>
      <c r="J535" s="498">
        <v>839.2</v>
      </c>
      <c r="K535" s="497">
        <v>1073.2</v>
      </c>
      <c r="L535" s="498">
        <v>271.7</v>
      </c>
      <c r="M535" s="497">
        <v>330.5</v>
      </c>
      <c r="N535" s="498">
        <v>0</v>
      </c>
      <c r="O535" s="497">
        <v>0</v>
      </c>
      <c r="P535" s="498">
        <v>22208</v>
      </c>
      <c r="Q535" s="497">
        <v>21724</v>
      </c>
      <c r="R535" s="499">
        <v>40</v>
      </c>
      <c r="S535" s="500">
        <v>40</v>
      </c>
    </row>
    <row r="536" spans="2:19" s="342" customFormat="1" ht="45" customHeight="1" x14ac:dyDescent="0.25">
      <c r="B536" s="756"/>
      <c r="C536" s="764" t="s">
        <v>1374</v>
      </c>
      <c r="D536" s="765" t="s">
        <v>1374</v>
      </c>
      <c r="E536" s="766" t="s">
        <v>1374</v>
      </c>
      <c r="F536" s="499">
        <v>834</v>
      </c>
      <c r="G536" s="500">
        <v>841</v>
      </c>
      <c r="H536" s="499">
        <v>40</v>
      </c>
      <c r="I536" s="500">
        <v>38</v>
      </c>
      <c r="J536" s="498">
        <v>839.2</v>
      </c>
      <c r="K536" s="497">
        <v>1073.2</v>
      </c>
      <c r="L536" s="498">
        <v>20.399999999999999</v>
      </c>
      <c r="M536" s="497">
        <v>48</v>
      </c>
      <c r="N536" s="498">
        <v>0</v>
      </c>
      <c r="O536" s="497">
        <v>0</v>
      </c>
      <c r="P536" s="498">
        <v>1043</v>
      </c>
      <c r="Q536" s="497">
        <v>1043</v>
      </c>
      <c r="R536" s="499">
        <v>16</v>
      </c>
      <c r="S536" s="500">
        <v>15</v>
      </c>
    </row>
    <row r="537" spans="2:19" s="342" customFormat="1" ht="30" customHeight="1" x14ac:dyDescent="0.25">
      <c r="B537" s="756"/>
      <c r="C537" s="764" t="s">
        <v>1375</v>
      </c>
      <c r="D537" s="765" t="s">
        <v>1375</v>
      </c>
      <c r="E537" s="766" t="s">
        <v>1375</v>
      </c>
      <c r="F537" s="499">
        <v>322</v>
      </c>
      <c r="G537" s="500">
        <v>327</v>
      </c>
      <c r="H537" s="499">
        <v>22</v>
      </c>
      <c r="I537" s="500">
        <v>21</v>
      </c>
      <c r="J537" s="498">
        <v>909.3</v>
      </c>
      <c r="K537" s="497">
        <v>932.9</v>
      </c>
      <c r="L537" s="498">
        <v>175</v>
      </c>
      <c r="M537" s="497">
        <v>188.4</v>
      </c>
      <c r="N537" s="498">
        <v>0</v>
      </c>
      <c r="O537" s="497">
        <v>0</v>
      </c>
      <c r="P537" s="498">
        <v>433</v>
      </c>
      <c r="Q537" s="497">
        <v>439</v>
      </c>
      <c r="R537" s="499">
        <v>8</v>
      </c>
      <c r="S537" s="500">
        <v>9</v>
      </c>
    </row>
    <row r="538" spans="2:19" s="342" customFormat="1" ht="15" customHeight="1" x14ac:dyDescent="0.25">
      <c r="B538" s="756"/>
      <c r="C538" s="764" t="s">
        <v>1378</v>
      </c>
      <c r="D538" s="765" t="s">
        <v>1369</v>
      </c>
      <c r="E538" s="766" t="s">
        <v>1369</v>
      </c>
      <c r="F538" s="499">
        <v>322</v>
      </c>
      <c r="G538" s="500">
        <v>327</v>
      </c>
      <c r="H538" s="499">
        <v>115</v>
      </c>
      <c r="I538" s="500">
        <v>118</v>
      </c>
      <c r="J538" s="501">
        <v>909.3</v>
      </c>
      <c r="K538" s="497">
        <v>932.9</v>
      </c>
      <c r="L538" s="498">
        <v>734.3</v>
      </c>
      <c r="M538" s="497">
        <v>744.5</v>
      </c>
      <c r="N538" s="498">
        <v>0</v>
      </c>
      <c r="O538" s="497">
        <v>0</v>
      </c>
      <c r="P538" s="498">
        <v>1037</v>
      </c>
      <c r="Q538" s="497">
        <v>1040</v>
      </c>
      <c r="R538" s="499">
        <v>38</v>
      </c>
      <c r="S538" s="500">
        <v>35</v>
      </c>
    </row>
    <row r="539" spans="2:19" s="342" customFormat="1" ht="15" customHeight="1" x14ac:dyDescent="0.25">
      <c r="B539" s="495"/>
      <c r="C539" s="761"/>
      <c r="D539" s="762"/>
      <c r="E539" s="763"/>
      <c r="F539" s="499"/>
      <c r="G539" s="500"/>
      <c r="H539" s="499"/>
      <c r="I539" s="500"/>
      <c r="J539" s="498"/>
      <c r="K539" s="497"/>
      <c r="L539" s="498"/>
      <c r="M539" s="497"/>
      <c r="N539" s="498"/>
      <c r="O539" s="497"/>
      <c r="P539" s="498"/>
      <c r="Q539" s="497"/>
      <c r="R539" s="499"/>
      <c r="S539" s="500"/>
    </row>
    <row r="540" spans="2:19" s="342" customFormat="1" ht="30" customHeight="1" x14ac:dyDescent="0.25">
      <c r="B540" s="755" t="s">
        <v>1130</v>
      </c>
      <c r="C540" s="764" t="s">
        <v>1132</v>
      </c>
      <c r="D540" s="765" t="s">
        <v>1132</v>
      </c>
      <c r="E540" s="766" t="s">
        <v>1132</v>
      </c>
      <c r="F540" s="362">
        <v>1676</v>
      </c>
      <c r="G540" s="363">
        <v>1666</v>
      </c>
      <c r="H540" s="362">
        <v>42</v>
      </c>
      <c r="I540" s="363">
        <v>40</v>
      </c>
      <c r="J540" s="360">
        <v>7663.1</v>
      </c>
      <c r="K540" s="364">
        <v>7574</v>
      </c>
      <c r="L540" s="360">
        <v>589.5</v>
      </c>
      <c r="M540" s="361">
        <v>602.4</v>
      </c>
      <c r="N540" s="360">
        <v>0</v>
      </c>
      <c r="O540" s="361">
        <v>0</v>
      </c>
      <c r="P540" s="360">
        <v>2735.2</v>
      </c>
      <c r="Q540" s="361">
        <v>2990.5</v>
      </c>
      <c r="R540" s="362">
        <v>13.2</v>
      </c>
      <c r="S540" s="363">
        <v>14</v>
      </c>
    </row>
    <row r="541" spans="2:19" s="342" customFormat="1" ht="30.75" customHeight="1" x14ac:dyDescent="0.25">
      <c r="B541" s="756"/>
      <c r="C541" s="764" t="s">
        <v>1133</v>
      </c>
      <c r="D541" s="765" t="s">
        <v>1133</v>
      </c>
      <c r="E541" s="766" t="s">
        <v>1133</v>
      </c>
      <c r="F541" s="362">
        <v>1676</v>
      </c>
      <c r="G541" s="363">
        <v>1666</v>
      </c>
      <c r="H541" s="362">
        <v>19</v>
      </c>
      <c r="I541" s="363">
        <v>0</v>
      </c>
      <c r="J541" s="364">
        <v>7663.1</v>
      </c>
      <c r="K541" s="364">
        <v>7574</v>
      </c>
      <c r="L541" s="360">
        <v>264.3</v>
      </c>
      <c r="M541" s="364">
        <v>0</v>
      </c>
      <c r="N541" s="360">
        <v>0</v>
      </c>
      <c r="O541" s="361">
        <v>0</v>
      </c>
      <c r="P541" s="360">
        <v>1176.4000000000001</v>
      </c>
      <c r="Q541" s="364">
        <v>0</v>
      </c>
      <c r="R541" s="362">
        <v>7.3</v>
      </c>
      <c r="S541" s="365">
        <v>0</v>
      </c>
    </row>
    <row r="542" spans="2:19" s="342" customFormat="1" ht="31.5" customHeight="1" x14ac:dyDescent="0.25">
      <c r="B542" s="756"/>
      <c r="C542" s="764" t="s">
        <v>1135</v>
      </c>
      <c r="D542" s="765" t="s">
        <v>1135</v>
      </c>
      <c r="E542" s="766" t="s">
        <v>1135</v>
      </c>
      <c r="F542" s="362">
        <v>1676</v>
      </c>
      <c r="G542" s="363">
        <v>1666</v>
      </c>
      <c r="H542" s="362">
        <v>101</v>
      </c>
      <c r="I542" s="363">
        <v>93</v>
      </c>
      <c r="J542" s="364">
        <v>7663.1</v>
      </c>
      <c r="K542" s="364">
        <v>7574</v>
      </c>
      <c r="L542" s="360">
        <v>1375.5</v>
      </c>
      <c r="M542" s="361">
        <v>1410.5</v>
      </c>
      <c r="N542" s="360">
        <v>0</v>
      </c>
      <c r="O542" s="361">
        <v>0</v>
      </c>
      <c r="P542" s="360">
        <v>8073.7</v>
      </c>
      <c r="Q542" s="361">
        <v>8517.4</v>
      </c>
      <c r="R542" s="362">
        <v>31.9</v>
      </c>
      <c r="S542" s="363">
        <v>31.5</v>
      </c>
    </row>
    <row r="543" spans="2:19" s="342" customFormat="1" ht="31.5" customHeight="1" x14ac:dyDescent="0.25">
      <c r="B543" s="756"/>
      <c r="C543" s="764" t="s">
        <v>1134</v>
      </c>
      <c r="D543" s="765" t="s">
        <v>1134</v>
      </c>
      <c r="E543" s="766" t="s">
        <v>1134</v>
      </c>
      <c r="F543" s="362">
        <v>1676</v>
      </c>
      <c r="G543" s="363">
        <v>1666</v>
      </c>
      <c r="H543" s="362">
        <v>67</v>
      </c>
      <c r="I543" s="363">
        <v>62</v>
      </c>
      <c r="J543" s="364">
        <v>7663.1</v>
      </c>
      <c r="K543" s="364">
        <v>7574</v>
      </c>
      <c r="L543" s="360">
        <v>851.1</v>
      </c>
      <c r="M543" s="361">
        <v>844.4</v>
      </c>
      <c r="N543" s="360">
        <v>0</v>
      </c>
      <c r="O543" s="361">
        <v>0</v>
      </c>
      <c r="P543" s="360">
        <v>4209.5</v>
      </c>
      <c r="Q543" s="361">
        <v>4250.7</v>
      </c>
      <c r="R543" s="362">
        <v>23.5</v>
      </c>
      <c r="S543" s="363">
        <v>23.5</v>
      </c>
    </row>
    <row r="544" spans="2:19" s="342" customFormat="1" ht="30" customHeight="1" x14ac:dyDescent="0.25">
      <c r="B544" s="756"/>
      <c r="C544" s="764" t="s">
        <v>1136</v>
      </c>
      <c r="D544" s="765" t="s">
        <v>1136</v>
      </c>
      <c r="E544" s="766" t="s">
        <v>1136</v>
      </c>
      <c r="F544" s="362">
        <v>1676</v>
      </c>
      <c r="G544" s="363">
        <v>1666</v>
      </c>
      <c r="H544" s="362">
        <v>93</v>
      </c>
      <c r="I544" s="363">
        <v>84</v>
      </c>
      <c r="J544" s="364">
        <v>7663.1</v>
      </c>
      <c r="K544" s="364">
        <v>7574</v>
      </c>
      <c r="L544" s="360">
        <v>1290.4000000000001</v>
      </c>
      <c r="M544" s="361">
        <v>1282.0999999999999</v>
      </c>
      <c r="N544" s="360">
        <v>0</v>
      </c>
      <c r="O544" s="361">
        <v>0</v>
      </c>
      <c r="P544" s="360">
        <v>17484.3</v>
      </c>
      <c r="Q544" s="361">
        <v>18714.7</v>
      </c>
      <c r="R544" s="362">
        <v>31.5</v>
      </c>
      <c r="S544" s="363">
        <v>30.7</v>
      </c>
    </row>
    <row r="545" spans="2:19" s="369" customFormat="1" ht="29.25" customHeight="1" x14ac:dyDescent="0.25">
      <c r="B545" s="756"/>
      <c r="C545" s="783" t="s">
        <v>1137</v>
      </c>
      <c r="D545" s="784" t="s">
        <v>1137</v>
      </c>
      <c r="E545" s="785" t="s">
        <v>1137</v>
      </c>
      <c r="F545" s="371">
        <v>1676</v>
      </c>
      <c r="G545" s="371">
        <v>1666</v>
      </c>
      <c r="H545" s="379">
        <v>77</v>
      </c>
      <c r="I545" s="379">
        <v>49</v>
      </c>
      <c r="J545" s="364">
        <v>7663.1</v>
      </c>
      <c r="K545" s="364">
        <v>7574</v>
      </c>
      <c r="L545" s="368">
        <v>658.3</v>
      </c>
      <c r="M545" s="368">
        <v>632.9</v>
      </c>
      <c r="N545" s="360">
        <v>0</v>
      </c>
      <c r="O545" s="360">
        <v>0</v>
      </c>
      <c r="P545" s="368">
        <v>749.5</v>
      </c>
      <c r="Q545" s="373">
        <v>1074.5999999999999</v>
      </c>
      <c r="R545" s="372">
        <v>23.3</v>
      </c>
      <c r="S545" s="372">
        <v>23.1</v>
      </c>
    </row>
    <row r="546" spans="2:19" s="342" customFormat="1" ht="29.25" customHeight="1" x14ac:dyDescent="0.25">
      <c r="B546" s="756"/>
      <c r="C546" s="764" t="s">
        <v>1138</v>
      </c>
      <c r="D546" s="765" t="s">
        <v>1138</v>
      </c>
      <c r="E546" s="766" t="s">
        <v>1138</v>
      </c>
      <c r="F546" s="362">
        <v>1676</v>
      </c>
      <c r="G546" s="363">
        <v>1666</v>
      </c>
      <c r="H546" s="362">
        <v>47</v>
      </c>
      <c r="I546" s="363">
        <v>38</v>
      </c>
      <c r="J546" s="364">
        <v>7663.1</v>
      </c>
      <c r="K546" s="364">
        <v>7574</v>
      </c>
      <c r="L546" s="360">
        <v>618.79999999999995</v>
      </c>
      <c r="M546" s="361">
        <v>570</v>
      </c>
      <c r="N546" s="360">
        <v>0</v>
      </c>
      <c r="O546" s="361">
        <v>0</v>
      </c>
      <c r="P546" s="360">
        <v>8365.1</v>
      </c>
      <c r="Q546" s="361">
        <v>8674.9</v>
      </c>
      <c r="R546" s="362">
        <v>21.7</v>
      </c>
      <c r="S546" s="363">
        <v>21.8</v>
      </c>
    </row>
    <row r="547" spans="2:19" s="342" customFormat="1" ht="29.25" customHeight="1" x14ac:dyDescent="0.25">
      <c r="B547" s="756"/>
      <c r="C547" s="764" t="s">
        <v>1131</v>
      </c>
      <c r="D547" s="765" t="s">
        <v>1131</v>
      </c>
      <c r="E547" s="766" t="s">
        <v>1131</v>
      </c>
      <c r="F547" s="362">
        <v>1676</v>
      </c>
      <c r="G547" s="363">
        <v>1666</v>
      </c>
      <c r="H547" s="362">
        <v>32</v>
      </c>
      <c r="I547" s="363">
        <v>28</v>
      </c>
      <c r="J547" s="364">
        <v>7663.1</v>
      </c>
      <c r="K547" s="364">
        <v>7574</v>
      </c>
      <c r="L547" s="360">
        <v>377.9</v>
      </c>
      <c r="M547" s="361">
        <v>388.9</v>
      </c>
      <c r="N547" s="360">
        <v>0</v>
      </c>
      <c r="O547" s="361">
        <v>0</v>
      </c>
      <c r="P547" s="360">
        <v>2757</v>
      </c>
      <c r="Q547" s="361">
        <v>2857.8</v>
      </c>
      <c r="R547" s="362">
        <v>10.9</v>
      </c>
      <c r="S547" s="363">
        <v>10.1</v>
      </c>
    </row>
    <row r="548" spans="2:19" s="342" customFormat="1" ht="30" customHeight="1" x14ac:dyDescent="0.25">
      <c r="B548" s="756"/>
      <c r="C548" s="764" t="s">
        <v>1139</v>
      </c>
      <c r="D548" s="765" t="s">
        <v>1139</v>
      </c>
      <c r="E548" s="766" t="s">
        <v>1139</v>
      </c>
      <c r="F548" s="362">
        <v>1676</v>
      </c>
      <c r="G548" s="363">
        <v>1666</v>
      </c>
      <c r="H548" s="362">
        <v>25</v>
      </c>
      <c r="I548" s="363">
        <v>23</v>
      </c>
      <c r="J548" s="364">
        <v>7663.1</v>
      </c>
      <c r="K548" s="364">
        <v>7574</v>
      </c>
      <c r="L548" s="360">
        <v>354.9</v>
      </c>
      <c r="M548" s="361">
        <v>327</v>
      </c>
      <c r="N548" s="360">
        <v>0</v>
      </c>
      <c r="O548" s="361">
        <v>0</v>
      </c>
      <c r="P548" s="360">
        <v>3160.1</v>
      </c>
      <c r="Q548" s="361">
        <v>3234.5</v>
      </c>
      <c r="R548" s="362">
        <v>12.9</v>
      </c>
      <c r="S548" s="363">
        <v>12.3</v>
      </c>
    </row>
    <row r="549" spans="2:19" s="342" customFormat="1" ht="28.5" customHeight="1" x14ac:dyDescent="0.25">
      <c r="B549" s="756"/>
      <c r="C549" s="764" t="s">
        <v>1140</v>
      </c>
      <c r="D549" s="765" t="s">
        <v>1140</v>
      </c>
      <c r="E549" s="766" t="s">
        <v>1140</v>
      </c>
      <c r="F549" s="362">
        <v>1676</v>
      </c>
      <c r="G549" s="363">
        <v>1666</v>
      </c>
      <c r="H549" s="362">
        <v>94</v>
      </c>
      <c r="I549" s="363">
        <v>107</v>
      </c>
      <c r="J549" s="364">
        <v>7663.1</v>
      </c>
      <c r="K549" s="364">
        <v>7574</v>
      </c>
      <c r="L549" s="360">
        <v>1282.4000000000001</v>
      </c>
      <c r="M549" s="361">
        <v>1515.8</v>
      </c>
      <c r="N549" s="360">
        <v>0</v>
      </c>
      <c r="O549" s="361">
        <v>0</v>
      </c>
      <c r="P549" s="360">
        <v>68573.600000000006</v>
      </c>
      <c r="Q549" s="361">
        <v>70500.399999999994</v>
      </c>
      <c r="R549" s="362">
        <v>33.1</v>
      </c>
      <c r="S549" s="363">
        <v>43.6</v>
      </c>
    </row>
    <row r="550" spans="2:19" s="342" customFormat="1" ht="28.5" customHeight="1" x14ac:dyDescent="0.25">
      <c r="B550" s="756"/>
      <c r="C550" s="764" t="s">
        <v>1153</v>
      </c>
      <c r="D550" s="765" t="s">
        <v>1154</v>
      </c>
      <c r="E550" s="766" t="s">
        <v>1154</v>
      </c>
      <c r="F550" s="362">
        <v>3898</v>
      </c>
      <c r="G550" s="363">
        <v>3969</v>
      </c>
      <c r="H550" s="362">
        <v>386</v>
      </c>
      <c r="I550" s="363">
        <v>392</v>
      </c>
      <c r="J550" s="360">
        <v>1528.8</v>
      </c>
      <c r="K550" s="361">
        <v>1992.2</v>
      </c>
      <c r="L550" s="360">
        <v>63.3</v>
      </c>
      <c r="M550" s="361">
        <v>67.2</v>
      </c>
      <c r="N550" s="360">
        <v>0</v>
      </c>
      <c r="O550" s="361">
        <v>0</v>
      </c>
      <c r="P550" s="360">
        <v>17981.599999999999</v>
      </c>
      <c r="Q550" s="361">
        <v>19882</v>
      </c>
      <c r="R550" s="362">
        <v>50.2</v>
      </c>
      <c r="S550" s="363">
        <v>49.1</v>
      </c>
    </row>
    <row r="551" spans="2:19" s="342" customFormat="1" ht="43.5" customHeight="1" x14ac:dyDescent="0.25">
      <c r="B551" s="756"/>
      <c r="C551" s="764" t="s">
        <v>1159</v>
      </c>
      <c r="D551" s="765" t="s">
        <v>1155</v>
      </c>
      <c r="E551" s="766" t="s">
        <v>1155</v>
      </c>
      <c r="F551" s="362">
        <v>3898</v>
      </c>
      <c r="G551" s="363">
        <v>3969</v>
      </c>
      <c r="H551" s="362">
        <v>376</v>
      </c>
      <c r="I551" s="363">
        <v>402</v>
      </c>
      <c r="J551" s="360">
        <v>1528.8</v>
      </c>
      <c r="K551" s="361">
        <v>1992.2</v>
      </c>
      <c r="L551" s="360">
        <v>0</v>
      </c>
      <c r="M551" s="361">
        <v>0.2</v>
      </c>
      <c r="N551" s="360">
        <v>0</v>
      </c>
      <c r="O551" s="361">
        <v>0</v>
      </c>
      <c r="P551" s="360">
        <v>72061.899999999994</v>
      </c>
      <c r="Q551" s="361">
        <v>73076.800000000003</v>
      </c>
      <c r="R551" s="362">
        <v>44.9</v>
      </c>
      <c r="S551" s="363">
        <v>44.2</v>
      </c>
    </row>
    <row r="552" spans="2:19" s="342" customFormat="1" ht="40.5" customHeight="1" x14ac:dyDescent="0.25">
      <c r="B552" s="756"/>
      <c r="C552" s="764" t="s">
        <v>1160</v>
      </c>
      <c r="D552" s="765" t="s">
        <v>1156</v>
      </c>
      <c r="E552" s="766" t="s">
        <v>1156</v>
      </c>
      <c r="F552" s="362">
        <v>3898</v>
      </c>
      <c r="G552" s="363">
        <v>3969</v>
      </c>
      <c r="H552" s="362">
        <v>372</v>
      </c>
      <c r="I552" s="363">
        <v>377</v>
      </c>
      <c r="J552" s="360">
        <v>1528.8</v>
      </c>
      <c r="K552" s="361">
        <v>1992.2</v>
      </c>
      <c r="L552" s="360">
        <v>0</v>
      </c>
      <c r="M552" s="361">
        <v>0</v>
      </c>
      <c r="N552" s="360">
        <v>0</v>
      </c>
      <c r="O552" s="361">
        <v>0</v>
      </c>
      <c r="P552" s="360">
        <v>30294.799999999999</v>
      </c>
      <c r="Q552" s="361">
        <v>31115.3</v>
      </c>
      <c r="R552" s="362">
        <v>60.3</v>
      </c>
      <c r="S552" s="363">
        <v>58</v>
      </c>
    </row>
    <row r="553" spans="2:19" s="342" customFormat="1" ht="44.25" customHeight="1" x14ac:dyDescent="0.25">
      <c r="B553" s="756"/>
      <c r="C553" s="764" t="s">
        <v>1161</v>
      </c>
      <c r="D553" s="765" t="s">
        <v>1157</v>
      </c>
      <c r="E553" s="766" t="s">
        <v>1157</v>
      </c>
      <c r="F553" s="362">
        <v>3898</v>
      </c>
      <c r="G553" s="363">
        <v>3969</v>
      </c>
      <c r="H553" s="362">
        <v>274</v>
      </c>
      <c r="I553" s="363">
        <v>318</v>
      </c>
      <c r="J553" s="360">
        <v>1528.8</v>
      </c>
      <c r="K553" s="361">
        <v>1992.2</v>
      </c>
      <c r="L553" s="360">
        <v>207.2</v>
      </c>
      <c r="M553" s="361">
        <v>542.4</v>
      </c>
      <c r="N553" s="360">
        <v>0</v>
      </c>
      <c r="O553" s="361">
        <v>0</v>
      </c>
      <c r="P553" s="360">
        <v>24158.1</v>
      </c>
      <c r="Q553" s="361">
        <v>24964.7</v>
      </c>
      <c r="R553" s="362">
        <v>43.5</v>
      </c>
      <c r="S553" s="363">
        <v>49</v>
      </c>
    </row>
    <row r="554" spans="2:19" s="342" customFormat="1" ht="45" customHeight="1" x14ac:dyDescent="0.25">
      <c r="B554" s="756"/>
      <c r="C554" s="764" t="s">
        <v>1147</v>
      </c>
      <c r="D554" s="765" t="s">
        <v>1158</v>
      </c>
      <c r="E554" s="766" t="s">
        <v>1158</v>
      </c>
      <c r="F554" s="362">
        <v>3898</v>
      </c>
      <c r="G554" s="363">
        <v>3969</v>
      </c>
      <c r="H554" s="362">
        <v>87</v>
      </c>
      <c r="I554" s="363">
        <v>86</v>
      </c>
      <c r="J554" s="360">
        <v>1528.8</v>
      </c>
      <c r="K554" s="361">
        <v>1992.2</v>
      </c>
      <c r="L554" s="360">
        <v>0</v>
      </c>
      <c r="M554" s="361">
        <v>0</v>
      </c>
      <c r="N554" s="360">
        <v>0</v>
      </c>
      <c r="O554" s="361">
        <v>0</v>
      </c>
      <c r="P554" s="360">
        <v>4075.4</v>
      </c>
      <c r="Q554" s="361">
        <v>4126.2</v>
      </c>
      <c r="R554" s="362">
        <v>17.8</v>
      </c>
      <c r="S554" s="363">
        <v>17</v>
      </c>
    </row>
    <row r="555" spans="2:19" s="342" customFormat="1" ht="33" customHeight="1" x14ac:dyDescent="0.25">
      <c r="B555" s="756"/>
      <c r="C555" s="764" t="s">
        <v>1142</v>
      </c>
      <c r="D555" s="765" t="s">
        <v>1142</v>
      </c>
      <c r="E555" s="766" t="s">
        <v>1142</v>
      </c>
      <c r="F555" s="362">
        <v>3898</v>
      </c>
      <c r="G555" s="363">
        <v>3969</v>
      </c>
      <c r="H555" s="362">
        <v>39</v>
      </c>
      <c r="I555" s="363">
        <v>40</v>
      </c>
      <c r="J555" s="360">
        <v>1528.8</v>
      </c>
      <c r="K555" s="361">
        <v>1992.2</v>
      </c>
      <c r="L555" s="360">
        <v>0</v>
      </c>
      <c r="M555" s="361">
        <v>0</v>
      </c>
      <c r="N555" s="360">
        <v>0</v>
      </c>
      <c r="O555" s="361">
        <v>0</v>
      </c>
      <c r="P555" s="360">
        <v>6790.4</v>
      </c>
      <c r="Q555" s="361">
        <v>6975.1</v>
      </c>
      <c r="R555" s="362">
        <v>18.399999999999999</v>
      </c>
      <c r="S555" s="363">
        <v>18.8</v>
      </c>
    </row>
    <row r="556" spans="2:19" s="342" customFormat="1" ht="28.5" customHeight="1" x14ac:dyDescent="0.25">
      <c r="B556" s="756"/>
      <c r="C556" s="764" t="s">
        <v>1148</v>
      </c>
      <c r="D556" s="765" t="s">
        <v>1148</v>
      </c>
      <c r="E556" s="766" t="s">
        <v>1148</v>
      </c>
      <c r="F556" s="362">
        <v>3898</v>
      </c>
      <c r="G556" s="363">
        <v>3969</v>
      </c>
      <c r="H556" s="362">
        <v>176</v>
      </c>
      <c r="I556" s="363">
        <v>163</v>
      </c>
      <c r="J556" s="360">
        <v>1528.8</v>
      </c>
      <c r="K556" s="361">
        <v>1992.2</v>
      </c>
      <c r="L556" s="360">
        <v>209.7</v>
      </c>
      <c r="M556" s="361">
        <v>170.7</v>
      </c>
      <c r="N556" s="360">
        <v>0</v>
      </c>
      <c r="O556" s="361">
        <v>0</v>
      </c>
      <c r="P556" s="360">
        <v>43667.7</v>
      </c>
      <c r="Q556" s="361">
        <v>44711.4</v>
      </c>
      <c r="R556" s="362">
        <v>44.5</v>
      </c>
      <c r="S556" s="363">
        <v>43.8</v>
      </c>
    </row>
    <row r="557" spans="2:19" s="342" customFormat="1" ht="28.5" customHeight="1" x14ac:dyDescent="0.25">
      <c r="B557" s="756"/>
      <c r="C557" s="764" t="s">
        <v>1143</v>
      </c>
      <c r="D557" s="765" t="s">
        <v>1143</v>
      </c>
      <c r="E557" s="766" t="s">
        <v>1143</v>
      </c>
      <c r="F557" s="362">
        <v>3898</v>
      </c>
      <c r="G557" s="363">
        <v>3969</v>
      </c>
      <c r="H557" s="362">
        <v>62</v>
      </c>
      <c r="I557" s="363">
        <v>59</v>
      </c>
      <c r="J557" s="360">
        <v>1528.8</v>
      </c>
      <c r="K557" s="361">
        <v>1992.2</v>
      </c>
      <c r="L557" s="360">
        <v>109.4</v>
      </c>
      <c r="M557" s="361">
        <v>115.1</v>
      </c>
      <c r="N557" s="360">
        <v>0</v>
      </c>
      <c r="O557" s="361">
        <v>0</v>
      </c>
      <c r="P557" s="360">
        <v>6270.4</v>
      </c>
      <c r="Q557" s="361">
        <v>6746.1</v>
      </c>
      <c r="R557" s="362">
        <v>21.7</v>
      </c>
      <c r="S557" s="363">
        <v>21</v>
      </c>
    </row>
    <row r="558" spans="2:19" s="342" customFormat="1" ht="28.5" customHeight="1" x14ac:dyDescent="0.25">
      <c r="B558" s="756"/>
      <c r="C558" s="764" t="s">
        <v>1144</v>
      </c>
      <c r="D558" s="765" t="s">
        <v>1144</v>
      </c>
      <c r="E558" s="766" t="s">
        <v>1144</v>
      </c>
      <c r="F558" s="362">
        <v>3898</v>
      </c>
      <c r="G558" s="363">
        <v>3969</v>
      </c>
      <c r="H558" s="362">
        <v>19</v>
      </c>
      <c r="I558" s="363">
        <v>16</v>
      </c>
      <c r="J558" s="360">
        <v>1528.8</v>
      </c>
      <c r="K558" s="361">
        <v>1992.2</v>
      </c>
      <c r="L558" s="360">
        <v>0</v>
      </c>
      <c r="M558" s="361">
        <v>0</v>
      </c>
      <c r="N558" s="360">
        <v>0</v>
      </c>
      <c r="O558" s="361">
        <v>0</v>
      </c>
      <c r="P558" s="360">
        <v>3028</v>
      </c>
      <c r="Q558" s="361">
        <v>3188.1</v>
      </c>
      <c r="R558" s="362">
        <v>15.1</v>
      </c>
      <c r="S558" s="363">
        <v>14.2</v>
      </c>
    </row>
    <row r="559" spans="2:19" s="342" customFormat="1" ht="28.5" customHeight="1" x14ac:dyDescent="0.25">
      <c r="B559" s="756"/>
      <c r="C559" s="764" t="s">
        <v>1149</v>
      </c>
      <c r="D559" s="765" t="s">
        <v>1149</v>
      </c>
      <c r="E559" s="766" t="s">
        <v>1149</v>
      </c>
      <c r="F559" s="362">
        <v>3898</v>
      </c>
      <c r="G559" s="363">
        <v>3969</v>
      </c>
      <c r="H559" s="362">
        <v>121</v>
      </c>
      <c r="I559" s="363">
        <v>119</v>
      </c>
      <c r="J559" s="360">
        <v>1528.8</v>
      </c>
      <c r="K559" s="361">
        <v>1992.2</v>
      </c>
      <c r="L559" s="360">
        <v>206.7</v>
      </c>
      <c r="M559" s="361">
        <v>170.8</v>
      </c>
      <c r="N559" s="360">
        <v>0</v>
      </c>
      <c r="O559" s="361">
        <v>0</v>
      </c>
      <c r="P559" s="360">
        <v>16963.900000000001</v>
      </c>
      <c r="Q559" s="361">
        <v>17175.400000000001</v>
      </c>
      <c r="R559" s="362">
        <v>39</v>
      </c>
      <c r="S559" s="363">
        <v>39.4</v>
      </c>
    </row>
    <row r="560" spans="2:19" s="342" customFormat="1" ht="28.5" customHeight="1" x14ac:dyDescent="0.25">
      <c r="B560" s="756"/>
      <c r="C560" s="764" t="s">
        <v>1150</v>
      </c>
      <c r="D560" s="765" t="s">
        <v>1150</v>
      </c>
      <c r="E560" s="766" t="s">
        <v>1150</v>
      </c>
      <c r="F560" s="362">
        <v>3898</v>
      </c>
      <c r="G560" s="363">
        <v>3969</v>
      </c>
      <c r="H560" s="362">
        <v>108</v>
      </c>
      <c r="I560" s="363">
        <v>100</v>
      </c>
      <c r="J560" s="360">
        <v>1528.8</v>
      </c>
      <c r="K560" s="361">
        <v>1992.2</v>
      </c>
      <c r="L560" s="360">
        <v>236.4</v>
      </c>
      <c r="M560" s="361">
        <v>233.5</v>
      </c>
      <c r="N560" s="360">
        <v>0</v>
      </c>
      <c r="O560" s="361">
        <v>0</v>
      </c>
      <c r="P560" s="360">
        <v>11796.9</v>
      </c>
      <c r="Q560" s="361">
        <v>12076.9</v>
      </c>
      <c r="R560" s="362">
        <v>32</v>
      </c>
      <c r="S560" s="363">
        <v>31.4</v>
      </c>
    </row>
    <row r="561" spans="2:19" s="342" customFormat="1" ht="28.5" customHeight="1" x14ac:dyDescent="0.25">
      <c r="B561" s="756"/>
      <c r="C561" s="764" t="s">
        <v>1151</v>
      </c>
      <c r="D561" s="765" t="s">
        <v>1151</v>
      </c>
      <c r="E561" s="766" t="s">
        <v>1151</v>
      </c>
      <c r="F561" s="362">
        <v>3898</v>
      </c>
      <c r="G561" s="363">
        <v>3969</v>
      </c>
      <c r="H561" s="362">
        <v>94</v>
      </c>
      <c r="I561" s="363">
        <v>90</v>
      </c>
      <c r="J561" s="360">
        <v>1528.8</v>
      </c>
      <c r="K561" s="361">
        <v>1992.2</v>
      </c>
      <c r="L561" s="360">
        <v>40</v>
      </c>
      <c r="M561" s="361">
        <v>50</v>
      </c>
      <c r="N561" s="360">
        <v>0</v>
      </c>
      <c r="O561" s="361">
        <v>0</v>
      </c>
      <c r="P561" s="360">
        <v>6470.1</v>
      </c>
      <c r="Q561" s="361">
        <v>6497.4</v>
      </c>
      <c r="R561" s="362">
        <v>33.9</v>
      </c>
      <c r="S561" s="363">
        <v>33</v>
      </c>
    </row>
    <row r="562" spans="2:19" s="342" customFormat="1" ht="28.5" customHeight="1" x14ac:dyDescent="0.25">
      <c r="B562" s="756"/>
      <c r="C562" s="764" t="s">
        <v>1146</v>
      </c>
      <c r="D562" s="765" t="s">
        <v>1146</v>
      </c>
      <c r="E562" s="766" t="s">
        <v>1146</v>
      </c>
      <c r="F562" s="362">
        <v>3898</v>
      </c>
      <c r="G562" s="363">
        <v>3969</v>
      </c>
      <c r="H562" s="362">
        <v>60</v>
      </c>
      <c r="I562" s="363">
        <v>60</v>
      </c>
      <c r="J562" s="360">
        <v>1528.8</v>
      </c>
      <c r="K562" s="361">
        <v>1992.2</v>
      </c>
      <c r="L562" s="360">
        <v>171.4</v>
      </c>
      <c r="M562" s="361">
        <v>223</v>
      </c>
      <c r="N562" s="360">
        <v>0</v>
      </c>
      <c r="O562" s="361">
        <v>0</v>
      </c>
      <c r="P562" s="360">
        <v>9023.7000000000007</v>
      </c>
      <c r="Q562" s="361">
        <v>9261.6</v>
      </c>
      <c r="R562" s="362">
        <v>22.1</v>
      </c>
      <c r="S562" s="363">
        <v>22.4</v>
      </c>
    </row>
    <row r="563" spans="2:19" s="342" customFormat="1" ht="28.5" customHeight="1" x14ac:dyDescent="0.25">
      <c r="B563" s="756"/>
      <c r="C563" s="764" t="s">
        <v>1145</v>
      </c>
      <c r="D563" s="765" t="s">
        <v>1145</v>
      </c>
      <c r="E563" s="766" t="s">
        <v>1145</v>
      </c>
      <c r="F563" s="362">
        <v>3898</v>
      </c>
      <c r="G563" s="363">
        <v>3969</v>
      </c>
      <c r="H563" s="362">
        <v>27</v>
      </c>
      <c r="I563" s="363">
        <v>24</v>
      </c>
      <c r="J563" s="360">
        <v>1528.8</v>
      </c>
      <c r="K563" s="361">
        <v>1992.2</v>
      </c>
      <c r="L563" s="360">
        <v>0</v>
      </c>
      <c r="M563" s="361">
        <v>0.2</v>
      </c>
      <c r="N563" s="360">
        <v>0</v>
      </c>
      <c r="O563" s="361">
        <v>0</v>
      </c>
      <c r="P563" s="360">
        <v>5189.1000000000004</v>
      </c>
      <c r="Q563" s="361">
        <v>5667.8</v>
      </c>
      <c r="R563" s="362">
        <v>17.7</v>
      </c>
      <c r="S563" s="363">
        <v>18.8</v>
      </c>
    </row>
    <row r="564" spans="2:19" s="342" customFormat="1" ht="32.25" customHeight="1" x14ac:dyDescent="0.25">
      <c r="B564" s="756"/>
      <c r="C564" s="764" t="s">
        <v>1152</v>
      </c>
      <c r="D564" s="765" t="s">
        <v>1152</v>
      </c>
      <c r="E564" s="766" t="s">
        <v>1152</v>
      </c>
      <c r="F564" s="362">
        <v>3898</v>
      </c>
      <c r="G564" s="363">
        <v>3969</v>
      </c>
      <c r="H564" s="362">
        <v>101</v>
      </c>
      <c r="I564" s="363">
        <v>92</v>
      </c>
      <c r="J564" s="360">
        <v>1528.8</v>
      </c>
      <c r="K564" s="361">
        <v>1992.2</v>
      </c>
      <c r="L564" s="360">
        <v>284.7</v>
      </c>
      <c r="M564" s="361">
        <v>419.1</v>
      </c>
      <c r="N564" s="360">
        <v>0</v>
      </c>
      <c r="O564" s="361">
        <v>0</v>
      </c>
      <c r="P564" s="360">
        <v>11707.1</v>
      </c>
      <c r="Q564" s="361">
        <v>11912.8</v>
      </c>
      <c r="R564" s="362">
        <v>38</v>
      </c>
      <c r="S564" s="363">
        <v>35.700000000000003</v>
      </c>
    </row>
    <row r="565" spans="2:19" s="342" customFormat="1" ht="15" customHeight="1" x14ac:dyDescent="0.25">
      <c r="B565" s="359"/>
      <c r="C565" s="761"/>
      <c r="D565" s="762"/>
      <c r="E565" s="763"/>
      <c r="F565" s="362"/>
      <c r="G565" s="363"/>
      <c r="H565" s="362"/>
      <c r="I565" s="363"/>
      <c r="J565" s="360"/>
      <c r="K565" s="361"/>
      <c r="L565" s="360"/>
      <c r="M565" s="361"/>
      <c r="N565" s="360"/>
      <c r="O565" s="361"/>
      <c r="P565" s="360"/>
      <c r="Q565" s="361"/>
      <c r="R565" s="362"/>
      <c r="S565" s="363"/>
    </row>
    <row r="566" spans="2:19" s="67" customFormat="1" ht="19.5" customHeight="1" x14ac:dyDescent="0.25">
      <c r="B566" s="755" t="s">
        <v>21</v>
      </c>
      <c r="C566" s="23" t="s">
        <v>26</v>
      </c>
      <c r="D566" s="254"/>
      <c r="E566" s="255"/>
      <c r="F566" s="39">
        <v>19004</v>
      </c>
      <c r="G566" s="39">
        <v>63334</v>
      </c>
      <c r="H566" s="39">
        <v>19004</v>
      </c>
      <c r="I566" s="39">
        <v>63334</v>
      </c>
      <c r="J566" s="39">
        <v>32072</v>
      </c>
      <c r="K566" s="39">
        <v>111967</v>
      </c>
      <c r="L566" s="39">
        <v>32072</v>
      </c>
      <c r="M566" s="39">
        <v>111967</v>
      </c>
      <c r="N566" s="39">
        <v>407.4</v>
      </c>
      <c r="O566" s="39">
        <v>364</v>
      </c>
      <c r="P566" s="39">
        <v>48859</v>
      </c>
      <c r="Q566" s="39">
        <v>48859</v>
      </c>
      <c r="R566" s="40">
        <v>109</v>
      </c>
      <c r="S566" s="40">
        <v>85</v>
      </c>
    </row>
    <row r="567" spans="2:19" s="67" customFormat="1" ht="20.25" customHeight="1" x14ac:dyDescent="0.25">
      <c r="B567" s="756"/>
      <c r="C567" s="23" t="s">
        <v>27</v>
      </c>
      <c r="D567" s="261"/>
      <c r="E567" s="261"/>
      <c r="F567" s="39">
        <v>0</v>
      </c>
      <c r="G567" s="39">
        <v>0</v>
      </c>
      <c r="H567" s="39">
        <v>0</v>
      </c>
      <c r="I567" s="39">
        <v>0</v>
      </c>
      <c r="J567" s="39">
        <v>41465</v>
      </c>
      <c r="K567" s="39">
        <v>174776</v>
      </c>
      <c r="L567" s="39">
        <v>41465</v>
      </c>
      <c r="M567" s="39">
        <v>174776</v>
      </c>
      <c r="N567" s="39">
        <v>0</v>
      </c>
      <c r="O567" s="39">
        <v>0</v>
      </c>
      <c r="P567" s="39">
        <v>0</v>
      </c>
      <c r="Q567" s="39">
        <v>38</v>
      </c>
      <c r="R567" s="40">
        <v>6</v>
      </c>
      <c r="S567" s="40">
        <v>7</v>
      </c>
    </row>
    <row r="568" spans="2:19" s="67" customFormat="1" ht="37.5" customHeight="1" x14ac:dyDescent="0.25">
      <c r="B568" s="756"/>
      <c r="C568" s="876" t="s">
        <v>39</v>
      </c>
      <c r="D568" s="877"/>
      <c r="E568" s="878"/>
      <c r="F568" s="39">
        <v>0</v>
      </c>
      <c r="G568" s="39">
        <v>0</v>
      </c>
      <c r="H568" s="39">
        <v>0</v>
      </c>
      <c r="I568" s="39">
        <v>0</v>
      </c>
      <c r="J568" s="39">
        <v>0</v>
      </c>
      <c r="K568" s="39">
        <v>0</v>
      </c>
      <c r="L568" s="39">
        <v>937149</v>
      </c>
      <c r="M568" s="39">
        <v>369759</v>
      </c>
      <c r="N568" s="39">
        <v>117680</v>
      </c>
      <c r="O568" s="39">
        <v>32718</v>
      </c>
      <c r="P568" s="39">
        <v>188372</v>
      </c>
      <c r="Q568" s="39">
        <v>238923</v>
      </c>
      <c r="R568" s="40">
        <v>369</v>
      </c>
      <c r="S568" s="40">
        <v>356</v>
      </c>
    </row>
    <row r="569" spans="2:19" s="67" customFormat="1" ht="28.5" customHeight="1" x14ac:dyDescent="0.25">
      <c r="B569" s="756"/>
      <c r="C569" s="764" t="s">
        <v>468</v>
      </c>
      <c r="D569" s="765"/>
      <c r="E569" s="766"/>
      <c r="F569" s="187">
        <v>3235</v>
      </c>
      <c r="G569" s="190">
        <v>3253</v>
      </c>
      <c r="H569" s="187">
        <v>378</v>
      </c>
      <c r="I569" s="190">
        <v>388</v>
      </c>
      <c r="J569" s="188">
        <v>48.8</v>
      </c>
      <c r="K569" s="189">
        <v>0</v>
      </c>
      <c r="L569" s="188">
        <v>4.5999999999999996</v>
      </c>
      <c r="M569" s="189">
        <v>0</v>
      </c>
      <c r="N569" s="188">
        <v>0</v>
      </c>
      <c r="O569" s="189">
        <v>0</v>
      </c>
      <c r="P569" s="188">
        <v>4525</v>
      </c>
      <c r="Q569" s="189">
        <v>4553</v>
      </c>
      <c r="R569" s="187">
        <v>58</v>
      </c>
      <c r="S569" s="190">
        <v>61</v>
      </c>
    </row>
    <row r="570" spans="2:19" s="67" customFormat="1" ht="28.5" customHeight="1" x14ac:dyDescent="0.25">
      <c r="B570" s="756"/>
      <c r="C570" s="764" t="s">
        <v>469</v>
      </c>
      <c r="D570" s="765"/>
      <c r="E570" s="766"/>
      <c r="F570" s="187">
        <v>3235</v>
      </c>
      <c r="G570" s="190">
        <v>3253</v>
      </c>
      <c r="H570" s="187">
        <v>693</v>
      </c>
      <c r="I570" s="190">
        <v>722</v>
      </c>
      <c r="J570" s="188">
        <v>48.8</v>
      </c>
      <c r="K570" s="189">
        <v>7.7</v>
      </c>
      <c r="L570" s="188">
        <v>44.2</v>
      </c>
      <c r="M570" s="189">
        <v>7.7</v>
      </c>
      <c r="N570" s="188">
        <v>0</v>
      </c>
      <c r="O570" s="189">
        <v>0</v>
      </c>
      <c r="P570" s="188">
        <v>9894</v>
      </c>
      <c r="Q570" s="189">
        <v>112025</v>
      </c>
      <c r="R570" s="187">
        <v>109</v>
      </c>
      <c r="S570" s="190">
        <v>110</v>
      </c>
    </row>
    <row r="571" spans="2:19" s="67" customFormat="1" ht="29.25" customHeight="1" x14ac:dyDescent="0.25">
      <c r="B571" s="756"/>
      <c r="C571" s="764" t="s">
        <v>470</v>
      </c>
      <c r="D571" s="765"/>
      <c r="E571" s="766"/>
      <c r="F571" s="187">
        <v>3235</v>
      </c>
      <c r="G571" s="190">
        <v>3253</v>
      </c>
      <c r="H571" s="187">
        <v>764</v>
      </c>
      <c r="I571" s="190">
        <v>780</v>
      </c>
      <c r="J571" s="188">
        <v>48.8</v>
      </c>
      <c r="K571" s="189">
        <v>0</v>
      </c>
      <c r="L571" s="188">
        <v>0</v>
      </c>
      <c r="M571" s="189">
        <v>0</v>
      </c>
      <c r="N571" s="188">
        <v>0</v>
      </c>
      <c r="O571" s="189">
        <v>0</v>
      </c>
      <c r="P571" s="188">
        <v>45288</v>
      </c>
      <c r="Q571" s="189">
        <v>44522</v>
      </c>
      <c r="R571" s="187">
        <v>98</v>
      </c>
      <c r="S571" s="190">
        <v>97</v>
      </c>
    </row>
    <row r="572" spans="2:19" s="67" customFormat="1" ht="29.25" customHeight="1" x14ac:dyDescent="0.25">
      <c r="B572" s="756"/>
      <c r="C572" s="764" t="s">
        <v>472</v>
      </c>
      <c r="D572" s="765"/>
      <c r="E572" s="766"/>
      <c r="F572" s="117">
        <v>3235</v>
      </c>
      <c r="G572" s="117">
        <v>3253</v>
      </c>
      <c r="H572" s="117">
        <v>785</v>
      </c>
      <c r="I572" s="117">
        <v>748</v>
      </c>
      <c r="J572" s="99">
        <v>48.8</v>
      </c>
      <c r="K572" s="99">
        <v>0</v>
      </c>
      <c r="L572" s="99">
        <v>0</v>
      </c>
      <c r="M572" s="99">
        <v>0</v>
      </c>
      <c r="N572" s="99">
        <v>0</v>
      </c>
      <c r="O572" s="99">
        <v>0</v>
      </c>
      <c r="P572" s="99">
        <v>1746</v>
      </c>
      <c r="Q572" s="99">
        <v>1777</v>
      </c>
      <c r="R572" s="117">
        <v>114</v>
      </c>
      <c r="S572" s="117">
        <v>108</v>
      </c>
    </row>
    <row r="573" spans="2:19" s="67" customFormat="1" ht="17.25" customHeight="1" x14ac:dyDescent="0.25">
      <c r="B573" s="756"/>
      <c r="C573" s="764" t="s">
        <v>471</v>
      </c>
      <c r="D573" s="765"/>
      <c r="E573" s="766"/>
      <c r="F573" s="187">
        <v>1487</v>
      </c>
      <c r="G573" s="190">
        <v>1552</v>
      </c>
      <c r="H573" s="187">
        <v>311</v>
      </c>
      <c r="I573" s="190">
        <v>281</v>
      </c>
      <c r="J573" s="188">
        <v>679</v>
      </c>
      <c r="K573" s="189">
        <v>758</v>
      </c>
      <c r="L573" s="188">
        <v>215</v>
      </c>
      <c r="M573" s="189">
        <v>177</v>
      </c>
      <c r="N573" s="188">
        <v>0</v>
      </c>
      <c r="O573" s="189">
        <v>0</v>
      </c>
      <c r="P573" s="188">
        <v>2433</v>
      </c>
      <c r="Q573" s="189">
        <v>6267</v>
      </c>
      <c r="R573" s="187">
        <v>54</v>
      </c>
      <c r="S573" s="190">
        <v>52</v>
      </c>
    </row>
    <row r="574" spans="2:19" s="67" customFormat="1" ht="30" customHeight="1" x14ac:dyDescent="0.25">
      <c r="B574" s="756"/>
      <c r="C574" s="758" t="s">
        <v>473</v>
      </c>
      <c r="D574" s="759" t="s">
        <v>473</v>
      </c>
      <c r="E574" s="760" t="s">
        <v>473</v>
      </c>
      <c r="F574" s="117">
        <v>1487</v>
      </c>
      <c r="G574" s="117">
        <v>1552</v>
      </c>
      <c r="H574" s="117">
        <v>53</v>
      </c>
      <c r="I574" s="117">
        <v>50</v>
      </c>
      <c r="J574" s="99">
        <v>679</v>
      </c>
      <c r="K574" s="99">
        <v>758</v>
      </c>
      <c r="L574" s="99">
        <v>37</v>
      </c>
      <c r="M574" s="99">
        <v>30</v>
      </c>
      <c r="N574" s="99">
        <v>0</v>
      </c>
      <c r="O574" s="99">
        <v>0</v>
      </c>
      <c r="P574" s="99">
        <v>396</v>
      </c>
      <c r="Q574" s="99">
        <v>388</v>
      </c>
      <c r="R574" s="117">
        <v>22</v>
      </c>
      <c r="S574" s="117">
        <v>21</v>
      </c>
    </row>
    <row r="575" spans="2:19" s="67" customFormat="1" ht="30" customHeight="1" x14ac:dyDescent="0.25">
      <c r="B575" s="756"/>
      <c r="C575" s="758" t="s">
        <v>474</v>
      </c>
      <c r="D575" s="759" t="s">
        <v>474</v>
      </c>
      <c r="E575" s="760" t="s">
        <v>474</v>
      </c>
      <c r="F575" s="117">
        <v>1487</v>
      </c>
      <c r="G575" s="117">
        <v>1552</v>
      </c>
      <c r="H575" s="117">
        <v>50</v>
      </c>
      <c r="I575" s="117">
        <v>52</v>
      </c>
      <c r="J575" s="99">
        <v>679</v>
      </c>
      <c r="K575" s="99">
        <v>758</v>
      </c>
      <c r="L575" s="99">
        <v>25</v>
      </c>
      <c r="M575" s="99">
        <v>24</v>
      </c>
      <c r="N575" s="99">
        <v>0</v>
      </c>
      <c r="O575" s="99">
        <v>0</v>
      </c>
      <c r="P575" s="99">
        <v>287</v>
      </c>
      <c r="Q575" s="99">
        <v>226</v>
      </c>
      <c r="R575" s="117">
        <v>20</v>
      </c>
      <c r="S575" s="117">
        <v>20</v>
      </c>
    </row>
    <row r="576" spans="2:19" s="67" customFormat="1" ht="20.25" customHeight="1" x14ac:dyDescent="0.25">
      <c r="B576" s="756"/>
      <c r="C576" s="758" t="s">
        <v>475</v>
      </c>
      <c r="D576" s="759" t="s">
        <v>475</v>
      </c>
      <c r="E576" s="760" t="s">
        <v>475</v>
      </c>
      <c r="F576" s="117">
        <v>1487</v>
      </c>
      <c r="G576" s="117">
        <v>1552</v>
      </c>
      <c r="H576" s="117">
        <v>145</v>
      </c>
      <c r="I576" s="117">
        <v>141</v>
      </c>
      <c r="J576" s="99">
        <v>679</v>
      </c>
      <c r="K576" s="99">
        <v>758</v>
      </c>
      <c r="L576" s="99">
        <v>80</v>
      </c>
      <c r="M576" s="99">
        <v>82</v>
      </c>
      <c r="N576" s="99">
        <v>0</v>
      </c>
      <c r="O576" s="99">
        <v>0</v>
      </c>
      <c r="P576" s="99">
        <v>1157</v>
      </c>
      <c r="Q576" s="99">
        <v>1009</v>
      </c>
      <c r="R576" s="117">
        <v>32</v>
      </c>
      <c r="S576" s="117">
        <v>32</v>
      </c>
    </row>
    <row r="577" spans="2:19" s="67" customFormat="1" ht="21.75" customHeight="1" x14ac:dyDescent="0.25">
      <c r="B577" s="756"/>
      <c r="C577" s="758" t="s">
        <v>476</v>
      </c>
      <c r="D577" s="759" t="s">
        <v>476</v>
      </c>
      <c r="E577" s="760" t="s">
        <v>476</v>
      </c>
      <c r="F577" s="117">
        <v>1487</v>
      </c>
      <c r="G577" s="117">
        <v>1552</v>
      </c>
      <c r="H577" s="117">
        <v>90</v>
      </c>
      <c r="I577" s="117">
        <v>91</v>
      </c>
      <c r="J577" s="99">
        <v>679</v>
      </c>
      <c r="K577" s="99">
        <v>758</v>
      </c>
      <c r="L577" s="99">
        <v>60</v>
      </c>
      <c r="M577" s="99">
        <v>52</v>
      </c>
      <c r="N577" s="99">
        <v>0</v>
      </c>
      <c r="O577" s="99">
        <v>0</v>
      </c>
      <c r="P577" s="99">
        <v>2231</v>
      </c>
      <c r="Q577" s="99">
        <v>2231</v>
      </c>
      <c r="R577" s="117">
        <v>26</v>
      </c>
      <c r="S577" s="117">
        <v>28</v>
      </c>
    </row>
    <row r="578" spans="2:19" s="67" customFormat="1" ht="28.5" customHeight="1" x14ac:dyDescent="0.25">
      <c r="B578" s="756"/>
      <c r="C578" s="758" t="s">
        <v>477</v>
      </c>
      <c r="D578" s="759" t="s">
        <v>477</v>
      </c>
      <c r="E578" s="760" t="s">
        <v>477</v>
      </c>
      <c r="F578" s="117">
        <v>1487</v>
      </c>
      <c r="G578" s="117">
        <v>1552</v>
      </c>
      <c r="H578" s="117">
        <v>109</v>
      </c>
      <c r="I578" s="117">
        <v>109</v>
      </c>
      <c r="J578" s="99">
        <v>679</v>
      </c>
      <c r="K578" s="99">
        <v>758</v>
      </c>
      <c r="L578" s="99">
        <v>57</v>
      </c>
      <c r="M578" s="99">
        <v>59</v>
      </c>
      <c r="N578" s="99">
        <v>0</v>
      </c>
      <c r="O578" s="99">
        <v>0</v>
      </c>
      <c r="P578" s="99">
        <v>3264</v>
      </c>
      <c r="Q578" s="99">
        <v>3019</v>
      </c>
      <c r="R578" s="117">
        <v>32</v>
      </c>
      <c r="S578" s="117">
        <v>32</v>
      </c>
    </row>
    <row r="579" spans="2:19" s="67" customFormat="1" ht="26.25" customHeight="1" x14ac:dyDescent="0.25">
      <c r="B579" s="756"/>
      <c r="C579" s="758" t="s">
        <v>478</v>
      </c>
      <c r="D579" s="759" t="s">
        <v>478</v>
      </c>
      <c r="E579" s="760" t="s">
        <v>478</v>
      </c>
      <c r="F579" s="117">
        <v>1487</v>
      </c>
      <c r="G579" s="117">
        <v>1552</v>
      </c>
      <c r="H579" s="117">
        <v>69</v>
      </c>
      <c r="I579" s="117">
        <v>66</v>
      </c>
      <c r="J579" s="99">
        <v>679</v>
      </c>
      <c r="K579" s="99">
        <v>758</v>
      </c>
      <c r="L579" s="99">
        <v>36</v>
      </c>
      <c r="M579" s="99">
        <v>36</v>
      </c>
      <c r="N579" s="99">
        <v>0</v>
      </c>
      <c r="O579" s="99">
        <v>0</v>
      </c>
      <c r="P579" s="99">
        <v>124</v>
      </c>
      <c r="Q579" s="99">
        <v>103</v>
      </c>
      <c r="R579" s="117">
        <v>21</v>
      </c>
      <c r="S579" s="117">
        <v>21</v>
      </c>
    </row>
    <row r="580" spans="2:19" s="67" customFormat="1" ht="24" customHeight="1" x14ac:dyDescent="0.25">
      <c r="B580" s="756"/>
      <c r="C580" s="758" t="s">
        <v>479</v>
      </c>
      <c r="D580" s="759" t="s">
        <v>479</v>
      </c>
      <c r="E580" s="760" t="s">
        <v>479</v>
      </c>
      <c r="F580" s="117">
        <v>1487</v>
      </c>
      <c r="G580" s="117">
        <v>1552</v>
      </c>
      <c r="H580" s="117">
        <v>145</v>
      </c>
      <c r="I580" s="117">
        <v>148</v>
      </c>
      <c r="J580" s="99">
        <v>679</v>
      </c>
      <c r="K580" s="99">
        <v>758</v>
      </c>
      <c r="L580" s="99">
        <v>97</v>
      </c>
      <c r="M580" s="99">
        <v>99</v>
      </c>
      <c r="N580" s="99">
        <v>0</v>
      </c>
      <c r="O580" s="99">
        <v>0</v>
      </c>
      <c r="P580" s="99">
        <v>3301</v>
      </c>
      <c r="Q580" s="99">
        <v>3109</v>
      </c>
      <c r="R580" s="117">
        <v>32</v>
      </c>
      <c r="S580" s="117">
        <v>32</v>
      </c>
    </row>
    <row r="581" spans="2:19" s="67" customFormat="1" ht="24.75" customHeight="1" x14ac:dyDescent="0.25">
      <c r="B581" s="756"/>
      <c r="C581" s="758" t="s">
        <v>480</v>
      </c>
      <c r="D581" s="759" t="s">
        <v>480</v>
      </c>
      <c r="E581" s="760" t="s">
        <v>480</v>
      </c>
      <c r="F581" s="117">
        <v>1487</v>
      </c>
      <c r="G581" s="117">
        <v>1552</v>
      </c>
      <c r="H581" s="117">
        <v>112</v>
      </c>
      <c r="I581" s="117">
        <v>111</v>
      </c>
      <c r="J581" s="99">
        <v>679</v>
      </c>
      <c r="K581" s="99">
        <v>758</v>
      </c>
      <c r="L581" s="99">
        <v>72</v>
      </c>
      <c r="M581" s="99">
        <v>62</v>
      </c>
      <c r="N581" s="99">
        <v>0</v>
      </c>
      <c r="O581" s="99">
        <v>0</v>
      </c>
      <c r="P581" s="99">
        <v>3628</v>
      </c>
      <c r="Q581" s="99">
        <v>3528</v>
      </c>
      <c r="R581" s="117">
        <v>24</v>
      </c>
      <c r="S581" s="117">
        <v>25</v>
      </c>
    </row>
    <row r="582" spans="2:19" s="67" customFormat="1" ht="29.25" customHeight="1" x14ac:dyDescent="0.25">
      <c r="B582" s="756"/>
      <c r="C582" s="758" t="s">
        <v>481</v>
      </c>
      <c r="D582" s="759" t="s">
        <v>481</v>
      </c>
      <c r="E582" s="760" t="s">
        <v>481</v>
      </c>
      <c r="F582" s="220">
        <v>1487</v>
      </c>
      <c r="G582" s="220">
        <v>1552</v>
      </c>
      <c r="H582" s="220">
        <v>0</v>
      </c>
      <c r="I582" s="220">
        <v>118</v>
      </c>
      <c r="J582" s="99">
        <v>679</v>
      </c>
      <c r="K582" s="99">
        <v>758</v>
      </c>
      <c r="L582" s="94">
        <v>0</v>
      </c>
      <c r="M582" s="94">
        <v>137</v>
      </c>
      <c r="N582" s="99">
        <v>0</v>
      </c>
      <c r="O582" s="99">
        <v>0</v>
      </c>
      <c r="P582" s="94">
        <v>13486</v>
      </c>
      <c r="Q582" s="94">
        <v>13246</v>
      </c>
      <c r="R582" s="220">
        <v>1</v>
      </c>
      <c r="S582" s="220">
        <v>28</v>
      </c>
    </row>
    <row r="583" spans="2:19" s="67" customFormat="1" ht="25.5" customHeight="1" x14ac:dyDescent="0.25">
      <c r="B583" s="756"/>
      <c r="C583" s="758" t="s">
        <v>482</v>
      </c>
      <c r="D583" s="759" t="s">
        <v>482</v>
      </c>
      <c r="E583" s="760" t="s">
        <v>482</v>
      </c>
      <c r="F583" s="220">
        <v>1487</v>
      </c>
      <c r="G583" s="220">
        <v>1552</v>
      </c>
      <c r="H583" s="94">
        <v>119</v>
      </c>
      <c r="I583" s="94">
        <v>116</v>
      </c>
      <c r="J583" s="94">
        <v>0</v>
      </c>
      <c r="K583" s="94">
        <v>0</v>
      </c>
      <c r="L583" s="94">
        <v>0</v>
      </c>
      <c r="M583" s="94">
        <v>0</v>
      </c>
      <c r="N583" s="94">
        <v>0</v>
      </c>
      <c r="O583" s="94">
        <v>0</v>
      </c>
      <c r="P583" s="94">
        <v>1606</v>
      </c>
      <c r="Q583" s="94">
        <v>896</v>
      </c>
      <c r="R583" s="220">
        <v>37</v>
      </c>
      <c r="S583" s="220">
        <v>33</v>
      </c>
    </row>
    <row r="584" spans="2:19" s="67" customFormat="1" ht="30" customHeight="1" x14ac:dyDescent="0.25">
      <c r="B584" s="756"/>
      <c r="C584" s="758" t="s">
        <v>483</v>
      </c>
      <c r="D584" s="759" t="s">
        <v>483</v>
      </c>
      <c r="E584" s="760" t="s">
        <v>483</v>
      </c>
      <c r="F584" s="220">
        <v>1487</v>
      </c>
      <c r="G584" s="220">
        <v>1552</v>
      </c>
      <c r="H584" s="94">
        <v>15</v>
      </c>
      <c r="I584" s="94">
        <v>15</v>
      </c>
      <c r="J584" s="94">
        <v>0</v>
      </c>
      <c r="K584" s="94">
        <v>0</v>
      </c>
      <c r="L584" s="94">
        <v>0</v>
      </c>
      <c r="M584" s="94">
        <v>0</v>
      </c>
      <c r="N584" s="94">
        <v>0</v>
      </c>
      <c r="O584" s="94">
        <v>0</v>
      </c>
      <c r="P584" s="94">
        <v>224</v>
      </c>
      <c r="Q584" s="94">
        <v>220</v>
      </c>
      <c r="R584" s="220">
        <v>7</v>
      </c>
      <c r="S584" s="220">
        <v>7</v>
      </c>
    </row>
    <row r="585" spans="2:19" s="67" customFormat="1" ht="30.75" customHeight="1" x14ac:dyDescent="0.25">
      <c r="B585" s="756"/>
      <c r="C585" s="801" t="s">
        <v>484</v>
      </c>
      <c r="D585" s="802" t="s">
        <v>484</v>
      </c>
      <c r="E585" s="803" t="s">
        <v>484</v>
      </c>
      <c r="F585" s="220">
        <v>1487</v>
      </c>
      <c r="G585" s="220">
        <v>1552</v>
      </c>
      <c r="H585" s="94">
        <v>21</v>
      </c>
      <c r="I585" s="94">
        <v>22</v>
      </c>
      <c r="J585" s="94">
        <v>0</v>
      </c>
      <c r="K585" s="94">
        <v>0</v>
      </c>
      <c r="L585" s="94">
        <v>0</v>
      </c>
      <c r="M585" s="94">
        <v>0</v>
      </c>
      <c r="N585" s="94">
        <v>0</v>
      </c>
      <c r="O585" s="94">
        <v>0</v>
      </c>
      <c r="P585" s="94">
        <v>296</v>
      </c>
      <c r="Q585" s="94">
        <v>265</v>
      </c>
      <c r="R585" s="220">
        <v>8</v>
      </c>
      <c r="S585" s="220">
        <v>8</v>
      </c>
    </row>
    <row r="586" spans="2:19" s="67" customFormat="1" ht="14.25" customHeight="1" x14ac:dyDescent="0.25">
      <c r="B586" s="302"/>
      <c r="C586" s="777"/>
      <c r="D586" s="778"/>
      <c r="E586" s="779"/>
      <c r="F586" s="220"/>
      <c r="G586" s="220"/>
      <c r="H586" s="301"/>
      <c r="I586" s="301"/>
      <c r="J586" s="301"/>
      <c r="K586" s="301"/>
      <c r="L586" s="301"/>
      <c r="M586" s="301"/>
      <c r="N586" s="301"/>
      <c r="O586" s="301"/>
      <c r="P586" s="301"/>
      <c r="Q586" s="301"/>
      <c r="R586" s="220"/>
      <c r="S586" s="220"/>
    </row>
    <row r="587" spans="2:19" s="67" customFormat="1" ht="14.25" customHeight="1" x14ac:dyDescent="0.25">
      <c r="B587" s="755" t="s">
        <v>38</v>
      </c>
      <c r="C587" s="780" t="s">
        <v>807</v>
      </c>
      <c r="D587" s="781" t="s">
        <v>807</v>
      </c>
      <c r="E587" s="782" t="s">
        <v>807</v>
      </c>
      <c r="F587" s="334">
        <v>106</v>
      </c>
      <c r="G587" s="334">
        <v>106</v>
      </c>
      <c r="H587" s="334">
        <v>106</v>
      </c>
      <c r="I587" s="334">
        <v>106</v>
      </c>
      <c r="J587" s="334">
        <v>1663</v>
      </c>
      <c r="K587" s="334">
        <v>1773</v>
      </c>
      <c r="L587" s="334">
        <v>1663</v>
      </c>
      <c r="M587" s="334">
        <v>1773</v>
      </c>
      <c r="N587" s="334">
        <v>200</v>
      </c>
      <c r="O587" s="334">
        <v>-129</v>
      </c>
      <c r="P587" s="334">
        <v>0</v>
      </c>
      <c r="Q587" s="334">
        <v>0</v>
      </c>
      <c r="R587" s="220">
        <v>4</v>
      </c>
      <c r="S587" s="220">
        <v>4</v>
      </c>
    </row>
    <row r="588" spans="2:19" s="342" customFormat="1" ht="13.5" customHeight="1" x14ac:dyDescent="0.25">
      <c r="B588" s="756"/>
      <c r="C588" s="780" t="s">
        <v>808</v>
      </c>
      <c r="D588" s="781" t="s">
        <v>808</v>
      </c>
      <c r="E588" s="782" t="s">
        <v>808</v>
      </c>
      <c r="F588" s="334">
        <v>0</v>
      </c>
      <c r="G588" s="334">
        <v>0</v>
      </c>
      <c r="H588" s="334">
        <v>0</v>
      </c>
      <c r="I588" s="334">
        <v>0</v>
      </c>
      <c r="J588" s="334">
        <v>0</v>
      </c>
      <c r="K588" s="334">
        <v>0</v>
      </c>
      <c r="L588" s="334">
        <v>63636</v>
      </c>
      <c r="M588" s="334">
        <v>69624</v>
      </c>
      <c r="N588" s="334">
        <v>1881</v>
      </c>
      <c r="O588" s="334">
        <v>1155</v>
      </c>
      <c r="P588" s="334">
        <v>30298</v>
      </c>
      <c r="Q588" s="334">
        <v>29846</v>
      </c>
      <c r="R588" s="220">
        <v>85</v>
      </c>
      <c r="S588" s="220">
        <v>85</v>
      </c>
    </row>
    <row r="589" spans="2:19" s="342" customFormat="1" ht="14.25" customHeight="1" x14ac:dyDescent="0.25">
      <c r="B589" s="756"/>
      <c r="C589" s="780" t="s">
        <v>809</v>
      </c>
      <c r="D589" s="781" t="s">
        <v>809</v>
      </c>
      <c r="E589" s="782" t="s">
        <v>809</v>
      </c>
      <c r="F589" s="334">
        <v>1658</v>
      </c>
      <c r="G589" s="334">
        <v>8626</v>
      </c>
      <c r="H589" s="334">
        <v>777</v>
      </c>
      <c r="I589" s="334">
        <v>3475</v>
      </c>
      <c r="J589" s="334">
        <v>1658</v>
      </c>
      <c r="K589" s="334">
        <v>8626</v>
      </c>
      <c r="L589" s="334">
        <v>1658</v>
      </c>
      <c r="M589" s="334">
        <v>8626</v>
      </c>
      <c r="N589" s="334">
        <v>-594</v>
      </c>
      <c r="O589" s="334">
        <v>-2345</v>
      </c>
      <c r="P589" s="334">
        <v>0</v>
      </c>
      <c r="Q589" s="334">
        <v>0</v>
      </c>
      <c r="R589" s="220">
        <v>13</v>
      </c>
      <c r="S589" s="220">
        <v>14</v>
      </c>
    </row>
    <row r="590" spans="2:19" s="342" customFormat="1" ht="13.5" customHeight="1" x14ac:dyDescent="0.25">
      <c r="B590" s="756"/>
      <c r="C590" s="780" t="s">
        <v>810</v>
      </c>
      <c r="D590" s="781" t="s">
        <v>810</v>
      </c>
      <c r="E590" s="782" t="s">
        <v>810</v>
      </c>
      <c r="F590" s="334">
        <v>0</v>
      </c>
      <c r="G590" s="334">
        <v>0</v>
      </c>
      <c r="H590" s="334">
        <v>0</v>
      </c>
      <c r="I590" s="334">
        <v>0</v>
      </c>
      <c r="J590" s="334">
        <v>0</v>
      </c>
      <c r="K590" s="334">
        <v>0</v>
      </c>
      <c r="L590" s="334">
        <v>28677</v>
      </c>
      <c r="M590" s="334">
        <v>14783</v>
      </c>
      <c r="N590" s="334">
        <v>533</v>
      </c>
      <c r="O590" s="334">
        <v>-102</v>
      </c>
      <c r="P590" s="334">
        <v>2331</v>
      </c>
      <c r="Q590" s="334">
        <v>2270</v>
      </c>
      <c r="R590" s="220">
        <v>39</v>
      </c>
      <c r="S590" s="220">
        <v>38</v>
      </c>
    </row>
    <row r="591" spans="2:19" s="342" customFormat="1" ht="15" customHeight="1" x14ac:dyDescent="0.25">
      <c r="B591" s="756"/>
      <c r="C591" s="780" t="s">
        <v>811</v>
      </c>
      <c r="D591" s="781" t="s">
        <v>811</v>
      </c>
      <c r="E591" s="782" t="s">
        <v>811</v>
      </c>
      <c r="F591" s="334">
        <v>0</v>
      </c>
      <c r="G591" s="334">
        <v>0</v>
      </c>
      <c r="H591" s="334">
        <v>0</v>
      </c>
      <c r="I591" s="334">
        <v>0</v>
      </c>
      <c r="J591" s="334">
        <v>0</v>
      </c>
      <c r="K591" s="334">
        <v>0</v>
      </c>
      <c r="L591" s="334">
        <v>10893.5</v>
      </c>
      <c r="M591" s="334">
        <v>10597.8</v>
      </c>
      <c r="N591" s="334">
        <v>-1564</v>
      </c>
      <c r="O591" s="334">
        <v>-900</v>
      </c>
      <c r="P591" s="334">
        <v>0</v>
      </c>
      <c r="Q591" s="334">
        <v>0</v>
      </c>
      <c r="R591" s="220"/>
      <c r="S591" s="220"/>
    </row>
    <row r="592" spans="2:19" s="342" customFormat="1" ht="13.5" customHeight="1" x14ac:dyDescent="0.25">
      <c r="B592" s="756"/>
      <c r="C592" s="780" t="s">
        <v>812</v>
      </c>
      <c r="D592" s="781" t="s">
        <v>812</v>
      </c>
      <c r="E592" s="782" t="s">
        <v>812</v>
      </c>
      <c r="F592" s="334">
        <v>0</v>
      </c>
      <c r="G592" s="334">
        <v>0</v>
      </c>
      <c r="H592" s="334">
        <v>171215</v>
      </c>
      <c r="I592" s="334">
        <v>195953</v>
      </c>
      <c r="J592" s="334">
        <v>0</v>
      </c>
      <c r="K592" s="334">
        <v>0</v>
      </c>
      <c r="L592" s="334">
        <v>6274</v>
      </c>
      <c r="M592" s="334">
        <v>13705.3</v>
      </c>
      <c r="N592" s="334">
        <v>0</v>
      </c>
      <c r="O592" s="334">
        <v>0</v>
      </c>
      <c r="P592" s="334">
        <v>0</v>
      </c>
      <c r="Q592" s="334">
        <v>0</v>
      </c>
      <c r="R592" s="220">
        <v>9</v>
      </c>
      <c r="S592" s="220">
        <v>10</v>
      </c>
    </row>
    <row r="593" spans="2:19" s="342" customFormat="1" ht="30.75" customHeight="1" x14ac:dyDescent="0.25">
      <c r="B593" s="756"/>
      <c r="C593" s="758" t="s">
        <v>755</v>
      </c>
      <c r="D593" s="759" t="s">
        <v>755</v>
      </c>
      <c r="E593" s="760" t="s">
        <v>755</v>
      </c>
      <c r="F593" s="220">
        <v>5302</v>
      </c>
      <c r="G593" s="220">
        <v>5427</v>
      </c>
      <c r="H593" s="334">
        <v>275</v>
      </c>
      <c r="I593" s="334">
        <v>294</v>
      </c>
      <c r="J593" s="334">
        <v>10445</v>
      </c>
      <c r="K593" s="334">
        <v>11458.2</v>
      </c>
      <c r="L593" s="334">
        <v>483.9</v>
      </c>
      <c r="M593" s="334">
        <v>261.60000000000002</v>
      </c>
      <c r="N593" s="354">
        <v>0</v>
      </c>
      <c r="O593" s="354">
        <v>0</v>
      </c>
      <c r="P593" s="334">
        <v>7588.6</v>
      </c>
      <c r="Q593" s="334">
        <v>7179.6</v>
      </c>
      <c r="R593" s="220">
        <v>65</v>
      </c>
      <c r="S593" s="220">
        <v>71</v>
      </c>
    </row>
    <row r="594" spans="2:19" s="67" customFormat="1" ht="30.75" customHeight="1" x14ac:dyDescent="0.25">
      <c r="B594" s="756"/>
      <c r="C594" s="758" t="s">
        <v>756</v>
      </c>
      <c r="D594" s="759" t="s">
        <v>756</v>
      </c>
      <c r="E594" s="760" t="s">
        <v>756</v>
      </c>
      <c r="F594" s="220">
        <v>5302</v>
      </c>
      <c r="G594" s="220">
        <v>5427</v>
      </c>
      <c r="H594" s="301">
        <v>239</v>
      </c>
      <c r="I594" s="301">
        <v>232</v>
      </c>
      <c r="J594" s="301">
        <v>10445</v>
      </c>
      <c r="K594" s="301">
        <v>11458.2</v>
      </c>
      <c r="L594" s="301">
        <v>804.9</v>
      </c>
      <c r="M594" s="301">
        <v>715.1</v>
      </c>
      <c r="N594" s="354">
        <v>0</v>
      </c>
      <c r="O594" s="354">
        <v>0</v>
      </c>
      <c r="P594" s="301">
        <v>3427</v>
      </c>
      <c r="Q594" s="301">
        <v>4082</v>
      </c>
      <c r="R594" s="220">
        <v>67</v>
      </c>
      <c r="S594" s="220">
        <v>66</v>
      </c>
    </row>
    <row r="595" spans="2:19" s="67" customFormat="1" ht="30.75" customHeight="1" x14ac:dyDescent="0.25">
      <c r="B595" s="756"/>
      <c r="C595" s="758" t="s">
        <v>758</v>
      </c>
      <c r="D595" s="759" t="s">
        <v>758</v>
      </c>
      <c r="E595" s="760" t="s">
        <v>758</v>
      </c>
      <c r="F595" s="220">
        <v>5302</v>
      </c>
      <c r="G595" s="220">
        <v>5427</v>
      </c>
      <c r="H595" s="334">
        <v>222</v>
      </c>
      <c r="I595" s="334">
        <v>239</v>
      </c>
      <c r="J595" s="334">
        <v>10445</v>
      </c>
      <c r="K595" s="334">
        <v>11458.2</v>
      </c>
      <c r="L595" s="334">
        <v>636.4</v>
      </c>
      <c r="M595" s="334">
        <v>846</v>
      </c>
      <c r="N595" s="354">
        <v>0</v>
      </c>
      <c r="O595" s="354">
        <v>0</v>
      </c>
      <c r="P595" s="301">
        <v>3003</v>
      </c>
      <c r="Q595" s="301">
        <v>2330</v>
      </c>
      <c r="R595" s="220">
        <v>61</v>
      </c>
      <c r="S595" s="220">
        <v>74</v>
      </c>
    </row>
    <row r="596" spans="2:19" s="67" customFormat="1" ht="30.75" customHeight="1" x14ac:dyDescent="0.25">
      <c r="B596" s="756"/>
      <c r="C596" s="758" t="s">
        <v>759</v>
      </c>
      <c r="D596" s="759" t="s">
        <v>759</v>
      </c>
      <c r="E596" s="760" t="s">
        <v>759</v>
      </c>
      <c r="F596" s="220">
        <v>5302</v>
      </c>
      <c r="G596" s="220">
        <v>5427</v>
      </c>
      <c r="H596" s="334">
        <v>148</v>
      </c>
      <c r="I596" s="334">
        <v>139</v>
      </c>
      <c r="J596" s="334">
        <v>10445</v>
      </c>
      <c r="K596" s="334">
        <v>11458.2</v>
      </c>
      <c r="L596" s="334">
        <v>524.4</v>
      </c>
      <c r="M596" s="334">
        <v>587.4</v>
      </c>
      <c r="N596" s="354">
        <v>0</v>
      </c>
      <c r="O596" s="354">
        <v>0</v>
      </c>
      <c r="P596" s="334">
        <v>18145</v>
      </c>
      <c r="Q596" s="334">
        <v>17450</v>
      </c>
      <c r="R596" s="220">
        <v>53</v>
      </c>
      <c r="S596" s="220">
        <v>53</v>
      </c>
    </row>
    <row r="597" spans="2:19" s="67" customFormat="1" ht="30" customHeight="1" x14ac:dyDescent="0.25">
      <c r="B597" s="756"/>
      <c r="C597" s="758" t="s">
        <v>760</v>
      </c>
      <c r="D597" s="759" t="s">
        <v>760</v>
      </c>
      <c r="E597" s="760" t="s">
        <v>760</v>
      </c>
      <c r="F597" s="220">
        <v>5302</v>
      </c>
      <c r="G597" s="220">
        <v>5427</v>
      </c>
      <c r="H597" s="334">
        <v>116</v>
      </c>
      <c r="I597" s="334">
        <v>129</v>
      </c>
      <c r="J597" s="334">
        <v>10445</v>
      </c>
      <c r="K597" s="334">
        <v>11458.2</v>
      </c>
      <c r="L597" s="334">
        <v>367.9</v>
      </c>
      <c r="M597" s="334">
        <v>758.8</v>
      </c>
      <c r="N597" s="354">
        <v>0</v>
      </c>
      <c r="O597" s="354">
        <v>0</v>
      </c>
      <c r="P597" s="334">
        <v>5199</v>
      </c>
      <c r="Q597" s="334">
        <v>5377</v>
      </c>
      <c r="R597" s="220">
        <v>45</v>
      </c>
      <c r="S597" s="220">
        <v>50</v>
      </c>
    </row>
    <row r="598" spans="2:19" s="67" customFormat="1" ht="29.25" customHeight="1" x14ac:dyDescent="0.25">
      <c r="B598" s="756"/>
      <c r="C598" s="758" t="s">
        <v>761</v>
      </c>
      <c r="D598" s="759" t="s">
        <v>761</v>
      </c>
      <c r="E598" s="760" t="s">
        <v>761</v>
      </c>
      <c r="F598" s="220">
        <v>5302</v>
      </c>
      <c r="G598" s="220">
        <v>5427</v>
      </c>
      <c r="H598" s="334">
        <v>203</v>
      </c>
      <c r="I598" s="334">
        <v>207</v>
      </c>
      <c r="J598" s="334">
        <v>10445</v>
      </c>
      <c r="K598" s="334">
        <v>11458.2</v>
      </c>
      <c r="L598" s="334">
        <v>447.8</v>
      </c>
      <c r="M598" s="334">
        <v>695.6</v>
      </c>
      <c r="N598" s="354">
        <v>0</v>
      </c>
      <c r="O598" s="354">
        <v>0</v>
      </c>
      <c r="P598" s="334">
        <v>15230</v>
      </c>
      <c r="Q598" s="334">
        <v>6152</v>
      </c>
      <c r="R598" s="220">
        <v>46</v>
      </c>
      <c r="S598" s="220">
        <v>48</v>
      </c>
    </row>
    <row r="599" spans="2:19" s="67" customFormat="1" ht="30.75" customHeight="1" x14ac:dyDescent="0.25">
      <c r="B599" s="756"/>
      <c r="C599" s="758" t="s">
        <v>762</v>
      </c>
      <c r="D599" s="759" t="s">
        <v>762</v>
      </c>
      <c r="E599" s="760" t="s">
        <v>762</v>
      </c>
      <c r="F599" s="220">
        <v>5302</v>
      </c>
      <c r="G599" s="220">
        <v>5427</v>
      </c>
      <c r="H599" s="334">
        <v>310</v>
      </c>
      <c r="I599" s="334">
        <v>309</v>
      </c>
      <c r="J599" s="334">
        <v>10445</v>
      </c>
      <c r="K599" s="334">
        <v>11458.2</v>
      </c>
      <c r="L599" s="334">
        <v>624.5</v>
      </c>
      <c r="M599" s="334">
        <v>1093.2</v>
      </c>
      <c r="N599" s="354">
        <v>0</v>
      </c>
      <c r="O599" s="354">
        <v>0</v>
      </c>
      <c r="P599" s="334">
        <v>13399</v>
      </c>
      <c r="Q599" s="334">
        <v>9662</v>
      </c>
      <c r="R599" s="220">
        <v>58</v>
      </c>
      <c r="S599" s="220">
        <v>62</v>
      </c>
    </row>
    <row r="600" spans="2:19" s="67" customFormat="1" ht="30.75" customHeight="1" x14ac:dyDescent="0.25">
      <c r="B600" s="756"/>
      <c r="C600" s="758" t="s">
        <v>763</v>
      </c>
      <c r="D600" s="759" t="s">
        <v>763</v>
      </c>
      <c r="E600" s="760" t="s">
        <v>763</v>
      </c>
      <c r="F600" s="220">
        <v>5302</v>
      </c>
      <c r="G600" s="220">
        <v>5427</v>
      </c>
      <c r="H600" s="334">
        <v>407</v>
      </c>
      <c r="I600" s="334">
        <v>447</v>
      </c>
      <c r="J600" s="334">
        <v>10445</v>
      </c>
      <c r="K600" s="334">
        <v>11458.2</v>
      </c>
      <c r="L600" s="334">
        <v>1286.2</v>
      </c>
      <c r="M600" s="334">
        <v>1439</v>
      </c>
      <c r="N600" s="354">
        <v>0</v>
      </c>
      <c r="O600" s="354">
        <v>0</v>
      </c>
      <c r="P600" s="334">
        <v>2945</v>
      </c>
      <c r="Q600" s="334">
        <v>3154</v>
      </c>
      <c r="R600" s="220">
        <v>129</v>
      </c>
      <c r="S600" s="220">
        <v>125</v>
      </c>
    </row>
    <row r="601" spans="2:19" s="67" customFormat="1" ht="30.75" customHeight="1" x14ac:dyDescent="0.25">
      <c r="B601" s="756"/>
      <c r="C601" s="758" t="s">
        <v>764</v>
      </c>
      <c r="D601" s="759" t="s">
        <v>764</v>
      </c>
      <c r="E601" s="760" t="s">
        <v>764</v>
      </c>
      <c r="F601" s="220">
        <v>5302</v>
      </c>
      <c r="G601" s="220">
        <v>5427</v>
      </c>
      <c r="H601" s="334">
        <v>412</v>
      </c>
      <c r="I601" s="334">
        <v>435</v>
      </c>
      <c r="J601" s="334">
        <v>10445</v>
      </c>
      <c r="K601" s="334">
        <v>11458.2</v>
      </c>
      <c r="L601" s="334">
        <v>1244.5</v>
      </c>
      <c r="M601" s="334">
        <v>1122.5999999999999</v>
      </c>
      <c r="N601" s="354">
        <v>0</v>
      </c>
      <c r="O601" s="354">
        <v>0</v>
      </c>
      <c r="P601" s="334">
        <v>15251</v>
      </c>
      <c r="Q601" s="334">
        <v>14392</v>
      </c>
      <c r="R601" s="220">
        <v>81</v>
      </c>
      <c r="S601" s="220">
        <v>89</v>
      </c>
    </row>
    <row r="602" spans="2:19" s="67" customFormat="1" ht="13.5" customHeight="1" x14ac:dyDescent="0.25">
      <c r="B602" s="756"/>
      <c r="C602" s="758" t="s">
        <v>765</v>
      </c>
      <c r="D602" s="759" t="s">
        <v>765</v>
      </c>
      <c r="E602" s="760" t="s">
        <v>765</v>
      </c>
      <c r="F602" s="220">
        <v>5302</v>
      </c>
      <c r="G602" s="220">
        <v>5427</v>
      </c>
      <c r="H602" s="334">
        <v>371</v>
      </c>
      <c r="I602" s="334">
        <v>376</v>
      </c>
      <c r="J602" s="334">
        <v>10445</v>
      </c>
      <c r="K602" s="334">
        <v>11458.2</v>
      </c>
      <c r="L602" s="334">
        <v>1389.8</v>
      </c>
      <c r="M602" s="334">
        <v>1311.2</v>
      </c>
      <c r="N602" s="354">
        <v>0</v>
      </c>
      <c r="O602" s="354">
        <v>0</v>
      </c>
      <c r="P602" s="334">
        <v>7761</v>
      </c>
      <c r="Q602" s="334">
        <v>8314</v>
      </c>
      <c r="R602" s="220">
        <v>106</v>
      </c>
      <c r="S602" s="220">
        <v>102</v>
      </c>
    </row>
    <row r="603" spans="2:19" s="67" customFormat="1" ht="30.75" customHeight="1" x14ac:dyDescent="0.25">
      <c r="B603" s="756"/>
      <c r="C603" s="758" t="s">
        <v>766</v>
      </c>
      <c r="D603" s="759" t="s">
        <v>766</v>
      </c>
      <c r="E603" s="760" t="s">
        <v>766</v>
      </c>
      <c r="F603" s="220">
        <v>5302</v>
      </c>
      <c r="G603" s="220">
        <v>5427</v>
      </c>
      <c r="H603" s="334">
        <v>354</v>
      </c>
      <c r="I603" s="334">
        <v>369</v>
      </c>
      <c r="J603" s="334">
        <v>10445</v>
      </c>
      <c r="K603" s="334">
        <v>11458.2</v>
      </c>
      <c r="L603" s="334">
        <v>1014.1</v>
      </c>
      <c r="M603" s="334">
        <v>975.7</v>
      </c>
      <c r="N603" s="354">
        <v>0</v>
      </c>
      <c r="O603" s="354">
        <v>0</v>
      </c>
      <c r="P603" s="334">
        <v>25147</v>
      </c>
      <c r="Q603" s="334">
        <v>24879</v>
      </c>
      <c r="R603" s="220">
        <v>97</v>
      </c>
      <c r="S603" s="220">
        <v>97</v>
      </c>
    </row>
    <row r="604" spans="2:19" s="67" customFormat="1" ht="30.75" customHeight="1" x14ac:dyDescent="0.25">
      <c r="B604" s="756"/>
      <c r="C604" s="758" t="s">
        <v>767</v>
      </c>
      <c r="D604" s="759" t="s">
        <v>767</v>
      </c>
      <c r="E604" s="760" t="s">
        <v>767</v>
      </c>
      <c r="F604" s="220">
        <v>5302</v>
      </c>
      <c r="G604" s="220">
        <v>5427</v>
      </c>
      <c r="H604" s="334">
        <v>429</v>
      </c>
      <c r="I604" s="334">
        <v>444</v>
      </c>
      <c r="J604" s="334">
        <v>10445</v>
      </c>
      <c r="K604" s="334">
        <v>11458.2</v>
      </c>
      <c r="L604" s="334">
        <v>697</v>
      </c>
      <c r="M604" s="334">
        <v>704.4</v>
      </c>
      <c r="N604" s="354">
        <v>0</v>
      </c>
      <c r="O604" s="354">
        <v>0</v>
      </c>
      <c r="P604" s="334">
        <v>31000</v>
      </c>
      <c r="Q604" s="334">
        <v>31170</v>
      </c>
      <c r="R604" s="220">
        <v>78</v>
      </c>
      <c r="S604" s="220">
        <v>81</v>
      </c>
    </row>
    <row r="605" spans="2:19" s="67" customFormat="1" ht="30.75" customHeight="1" x14ac:dyDescent="0.25">
      <c r="B605" s="756"/>
      <c r="C605" s="758" t="s">
        <v>768</v>
      </c>
      <c r="D605" s="759" t="s">
        <v>768</v>
      </c>
      <c r="E605" s="760" t="s">
        <v>768</v>
      </c>
      <c r="F605" s="220">
        <v>5302</v>
      </c>
      <c r="G605" s="220">
        <v>5427</v>
      </c>
      <c r="H605" s="301">
        <v>216</v>
      </c>
      <c r="I605" s="301">
        <v>251</v>
      </c>
      <c r="J605" s="301">
        <v>10445</v>
      </c>
      <c r="K605" s="301">
        <v>11458.2</v>
      </c>
      <c r="L605" s="301">
        <v>923.6</v>
      </c>
      <c r="M605" s="301">
        <v>947.6</v>
      </c>
      <c r="N605" s="354">
        <v>0</v>
      </c>
      <c r="O605" s="354">
        <v>0</v>
      </c>
      <c r="P605" s="301">
        <v>6416</v>
      </c>
      <c r="Q605" s="301">
        <v>5691</v>
      </c>
      <c r="R605" s="220">
        <v>52</v>
      </c>
      <c r="S605" s="220">
        <v>56</v>
      </c>
    </row>
    <row r="606" spans="2:19" s="67" customFormat="1" ht="47.25" customHeight="1" x14ac:dyDescent="0.25">
      <c r="B606" s="756"/>
      <c r="C606" s="758" t="s">
        <v>769</v>
      </c>
      <c r="D606" s="759" t="s">
        <v>757</v>
      </c>
      <c r="E606" s="760" t="s">
        <v>757</v>
      </c>
      <c r="F606" s="220">
        <v>5302</v>
      </c>
      <c r="G606" s="220">
        <v>5427</v>
      </c>
      <c r="H606" s="301">
        <v>125</v>
      </c>
      <c r="I606" s="301">
        <v>125</v>
      </c>
      <c r="J606" s="301">
        <v>0</v>
      </c>
      <c r="K606" s="301">
        <v>0</v>
      </c>
      <c r="L606" s="301">
        <v>0</v>
      </c>
      <c r="M606" s="301">
        <v>0</v>
      </c>
      <c r="N606" s="354">
        <v>0</v>
      </c>
      <c r="O606" s="354">
        <v>0</v>
      </c>
      <c r="P606" s="301">
        <v>0</v>
      </c>
      <c r="Q606" s="301">
        <v>0</v>
      </c>
      <c r="R606" s="220">
        <v>5</v>
      </c>
      <c r="S606" s="220">
        <v>5</v>
      </c>
    </row>
    <row r="607" spans="2:19" s="67" customFormat="1" ht="30" customHeight="1" x14ac:dyDescent="0.25">
      <c r="B607" s="756"/>
      <c r="C607" s="780" t="s">
        <v>1085</v>
      </c>
      <c r="D607" s="781" t="s">
        <v>1085</v>
      </c>
      <c r="E607" s="782" t="s">
        <v>1085</v>
      </c>
      <c r="F607" s="220">
        <v>2264</v>
      </c>
      <c r="G607" s="220">
        <v>2456</v>
      </c>
      <c r="H607" s="220">
        <v>57</v>
      </c>
      <c r="I607" s="220">
        <v>51</v>
      </c>
      <c r="J607" s="334">
        <v>15716.2</v>
      </c>
      <c r="K607" s="334">
        <v>15285.2</v>
      </c>
      <c r="L607" s="334">
        <v>513.1</v>
      </c>
      <c r="M607" s="334">
        <v>524.6</v>
      </c>
      <c r="N607" s="334">
        <v>0</v>
      </c>
      <c r="O607" s="334">
        <v>0</v>
      </c>
      <c r="P607" s="334">
        <v>1258.2</v>
      </c>
      <c r="Q607" s="334">
        <v>1020.3</v>
      </c>
      <c r="R607" s="220">
        <v>24</v>
      </c>
      <c r="S607" s="220">
        <v>24</v>
      </c>
    </row>
    <row r="608" spans="2:19" s="67" customFormat="1" ht="30.75" customHeight="1" x14ac:dyDescent="0.25">
      <c r="B608" s="756"/>
      <c r="C608" s="780" t="s">
        <v>1086</v>
      </c>
      <c r="D608" s="781" t="s">
        <v>1086</v>
      </c>
      <c r="E608" s="782" t="s">
        <v>1086</v>
      </c>
      <c r="F608" s="220">
        <v>2264</v>
      </c>
      <c r="G608" s="220">
        <v>2456</v>
      </c>
      <c r="H608" s="220">
        <v>33</v>
      </c>
      <c r="I608" s="220">
        <v>29</v>
      </c>
      <c r="J608" s="334">
        <v>15716.2</v>
      </c>
      <c r="K608" s="334">
        <v>15285.2</v>
      </c>
      <c r="L608" s="334">
        <v>317.7</v>
      </c>
      <c r="M608" s="334">
        <v>244.6</v>
      </c>
      <c r="N608" s="334">
        <v>0</v>
      </c>
      <c r="O608" s="334">
        <v>0</v>
      </c>
      <c r="P608" s="334">
        <v>1182.7</v>
      </c>
      <c r="Q608" s="334">
        <v>1142.2</v>
      </c>
      <c r="R608" s="220">
        <v>18</v>
      </c>
      <c r="S608" s="220">
        <v>17</v>
      </c>
    </row>
    <row r="609" spans="2:19" s="67" customFormat="1" ht="29.25" customHeight="1" x14ac:dyDescent="0.25">
      <c r="B609" s="756"/>
      <c r="C609" s="780" t="s">
        <v>1087</v>
      </c>
      <c r="D609" s="781" t="s">
        <v>1087</v>
      </c>
      <c r="E609" s="782" t="s">
        <v>1087</v>
      </c>
      <c r="F609" s="220">
        <v>2264</v>
      </c>
      <c r="G609" s="220">
        <v>2456</v>
      </c>
      <c r="H609" s="220">
        <v>24</v>
      </c>
      <c r="I609" s="220">
        <v>23</v>
      </c>
      <c r="J609" s="334">
        <v>15716.2</v>
      </c>
      <c r="K609" s="334">
        <v>15285.2</v>
      </c>
      <c r="L609" s="334">
        <v>211</v>
      </c>
      <c r="M609" s="334">
        <v>221</v>
      </c>
      <c r="N609" s="334">
        <v>0</v>
      </c>
      <c r="O609" s="334">
        <v>0</v>
      </c>
      <c r="P609" s="334">
        <v>173</v>
      </c>
      <c r="Q609" s="334">
        <v>136</v>
      </c>
      <c r="R609" s="220">
        <v>14</v>
      </c>
      <c r="S609" s="220">
        <v>16</v>
      </c>
    </row>
    <row r="610" spans="2:19" s="342" customFormat="1" ht="30.75" customHeight="1" x14ac:dyDescent="0.25">
      <c r="B610" s="756"/>
      <c r="C610" s="780" t="s">
        <v>1088</v>
      </c>
      <c r="D610" s="781" t="s">
        <v>1088</v>
      </c>
      <c r="E610" s="782" t="s">
        <v>1088</v>
      </c>
      <c r="F610" s="220">
        <v>2264</v>
      </c>
      <c r="G610" s="220">
        <v>2456</v>
      </c>
      <c r="H610" s="220">
        <v>132</v>
      </c>
      <c r="I610" s="220">
        <v>147</v>
      </c>
      <c r="J610" s="354">
        <v>15716.2</v>
      </c>
      <c r="K610" s="354">
        <v>15285.2</v>
      </c>
      <c r="L610" s="354">
        <v>1382.3</v>
      </c>
      <c r="M610" s="354">
        <v>1214.9000000000001</v>
      </c>
      <c r="N610" s="354">
        <v>0</v>
      </c>
      <c r="O610" s="354">
        <v>0</v>
      </c>
      <c r="P610" s="354">
        <v>1926</v>
      </c>
      <c r="Q610" s="354">
        <v>1886</v>
      </c>
      <c r="R610" s="220">
        <v>29</v>
      </c>
      <c r="S610" s="220">
        <v>29</v>
      </c>
    </row>
    <row r="611" spans="2:19" s="342" customFormat="1" ht="30.75" customHeight="1" x14ac:dyDescent="0.25">
      <c r="B611" s="756"/>
      <c r="C611" s="780" t="s">
        <v>1094</v>
      </c>
      <c r="D611" s="781" t="s">
        <v>1089</v>
      </c>
      <c r="E611" s="782" t="s">
        <v>1089</v>
      </c>
      <c r="F611" s="220">
        <v>2264</v>
      </c>
      <c r="G611" s="220">
        <v>2456</v>
      </c>
      <c r="H611" s="220">
        <v>32</v>
      </c>
      <c r="I611" s="220">
        <v>27</v>
      </c>
      <c r="J611" s="354">
        <v>15716.2</v>
      </c>
      <c r="K611" s="354">
        <v>15285.2</v>
      </c>
      <c r="L611" s="354">
        <v>260.10000000000002</v>
      </c>
      <c r="M611" s="354">
        <v>249.7</v>
      </c>
      <c r="N611" s="354">
        <v>0</v>
      </c>
      <c r="O611" s="354">
        <v>0</v>
      </c>
      <c r="P611" s="354">
        <v>152.1</v>
      </c>
      <c r="Q611" s="354">
        <v>165.4</v>
      </c>
      <c r="R611" s="220">
        <v>11</v>
      </c>
      <c r="S611" s="220">
        <v>12</v>
      </c>
    </row>
    <row r="612" spans="2:19" s="342" customFormat="1" ht="30.75" customHeight="1" x14ac:dyDescent="0.25">
      <c r="B612" s="756"/>
      <c r="C612" s="780" t="s">
        <v>1090</v>
      </c>
      <c r="D612" s="781" t="s">
        <v>1090</v>
      </c>
      <c r="E612" s="782" t="s">
        <v>1090</v>
      </c>
      <c r="F612" s="220">
        <v>2264</v>
      </c>
      <c r="G612" s="220">
        <v>2456</v>
      </c>
      <c r="H612" s="220">
        <v>131</v>
      </c>
      <c r="I612" s="220">
        <v>122</v>
      </c>
      <c r="J612" s="354">
        <v>15716.2</v>
      </c>
      <c r="K612" s="354">
        <v>15285.2</v>
      </c>
      <c r="L612" s="354">
        <v>1736.5</v>
      </c>
      <c r="M612" s="354">
        <v>1444.6</v>
      </c>
      <c r="N612" s="354">
        <v>0</v>
      </c>
      <c r="O612" s="354">
        <v>0</v>
      </c>
      <c r="P612" s="354">
        <v>348.9</v>
      </c>
      <c r="Q612" s="354">
        <v>530.4</v>
      </c>
      <c r="R612" s="220">
        <v>36</v>
      </c>
      <c r="S612" s="220">
        <v>36</v>
      </c>
    </row>
    <row r="613" spans="2:19" s="342" customFormat="1" ht="29.25" customHeight="1" x14ac:dyDescent="0.25">
      <c r="B613" s="756"/>
      <c r="C613" s="780" t="s">
        <v>1091</v>
      </c>
      <c r="D613" s="781" t="s">
        <v>1091</v>
      </c>
      <c r="E613" s="782" t="s">
        <v>1091</v>
      </c>
      <c r="F613" s="220">
        <v>2264</v>
      </c>
      <c r="G613" s="220">
        <v>2456</v>
      </c>
      <c r="H613" s="220">
        <v>118</v>
      </c>
      <c r="I613" s="220">
        <v>119</v>
      </c>
      <c r="J613" s="354">
        <v>15716.2</v>
      </c>
      <c r="K613" s="354">
        <v>15285.2</v>
      </c>
      <c r="L613" s="354">
        <v>992.3</v>
      </c>
      <c r="M613" s="354">
        <v>1111.0999999999999</v>
      </c>
      <c r="N613" s="354">
        <v>0</v>
      </c>
      <c r="O613" s="354">
        <v>0</v>
      </c>
      <c r="P613" s="354">
        <v>6712</v>
      </c>
      <c r="Q613" s="354">
        <v>8519</v>
      </c>
      <c r="R613" s="220">
        <v>41</v>
      </c>
      <c r="S613" s="220">
        <v>40</v>
      </c>
    </row>
    <row r="614" spans="2:19" s="342" customFormat="1" ht="28.5" customHeight="1" x14ac:dyDescent="0.25">
      <c r="B614" s="756"/>
      <c r="C614" s="780" t="s">
        <v>1092</v>
      </c>
      <c r="D614" s="781" t="s">
        <v>1092</v>
      </c>
      <c r="E614" s="782" t="s">
        <v>1092</v>
      </c>
      <c r="F614" s="220">
        <v>2264</v>
      </c>
      <c r="G614" s="220">
        <v>2456</v>
      </c>
      <c r="H614" s="220">
        <v>50</v>
      </c>
      <c r="I614" s="220">
        <v>51</v>
      </c>
      <c r="J614" s="354">
        <v>15716.2</v>
      </c>
      <c r="K614" s="354">
        <v>15285.2</v>
      </c>
      <c r="L614" s="354">
        <v>582.29999999999995</v>
      </c>
      <c r="M614" s="354">
        <v>503.3</v>
      </c>
      <c r="N614" s="354">
        <v>0</v>
      </c>
      <c r="O614" s="354">
        <v>0</v>
      </c>
      <c r="P614" s="354">
        <v>264</v>
      </c>
      <c r="Q614" s="354">
        <v>378</v>
      </c>
      <c r="R614" s="220">
        <v>21</v>
      </c>
      <c r="S614" s="220">
        <v>23</v>
      </c>
    </row>
    <row r="615" spans="2:19" s="342" customFormat="1" ht="29.25" customHeight="1" x14ac:dyDescent="0.25">
      <c r="B615" s="756"/>
      <c r="C615" s="780" t="s">
        <v>1093</v>
      </c>
      <c r="D615" s="781" t="s">
        <v>1093</v>
      </c>
      <c r="E615" s="782" t="s">
        <v>1093</v>
      </c>
      <c r="F615" s="220">
        <v>2264</v>
      </c>
      <c r="G615" s="220">
        <v>2456</v>
      </c>
      <c r="H615" s="220">
        <v>45</v>
      </c>
      <c r="I615" s="220">
        <v>40</v>
      </c>
      <c r="J615" s="354">
        <v>15716.2</v>
      </c>
      <c r="K615" s="354">
        <v>15285.2</v>
      </c>
      <c r="L615" s="354">
        <v>544</v>
      </c>
      <c r="M615" s="354">
        <v>494.1</v>
      </c>
      <c r="N615" s="354">
        <v>0</v>
      </c>
      <c r="O615" s="354">
        <v>0</v>
      </c>
      <c r="P615" s="354">
        <v>703.7</v>
      </c>
      <c r="Q615" s="354">
        <v>661</v>
      </c>
      <c r="R615" s="220">
        <v>17</v>
      </c>
      <c r="S615" s="220">
        <v>17</v>
      </c>
    </row>
    <row r="616" spans="2:19" s="342" customFormat="1" ht="32.25" customHeight="1" x14ac:dyDescent="0.25">
      <c r="B616" s="756"/>
      <c r="C616" s="758" t="s">
        <v>1105</v>
      </c>
      <c r="D616" s="759" t="s">
        <v>1105</v>
      </c>
      <c r="E616" s="760" t="s">
        <v>1105</v>
      </c>
      <c r="F616" s="220">
        <v>2264</v>
      </c>
      <c r="G616" s="220">
        <v>2456</v>
      </c>
      <c r="H616" s="220">
        <v>127</v>
      </c>
      <c r="I616" s="220">
        <v>128</v>
      </c>
      <c r="J616" s="354">
        <v>15716.2</v>
      </c>
      <c r="K616" s="354">
        <v>15285.2</v>
      </c>
      <c r="L616" s="354">
        <v>1159.3</v>
      </c>
      <c r="M616" s="354">
        <v>1040.4000000000001</v>
      </c>
      <c r="N616" s="354">
        <v>0</v>
      </c>
      <c r="O616" s="354">
        <v>0</v>
      </c>
      <c r="P616" s="354">
        <v>7070.5</v>
      </c>
      <c r="Q616" s="354">
        <v>6936.9</v>
      </c>
      <c r="R616" s="220">
        <v>37</v>
      </c>
      <c r="S616" s="220">
        <v>38</v>
      </c>
    </row>
    <row r="617" spans="2:19" s="342" customFormat="1" ht="28.5" customHeight="1" x14ac:dyDescent="0.25">
      <c r="B617" s="756"/>
      <c r="C617" s="758" t="s">
        <v>1095</v>
      </c>
      <c r="D617" s="759" t="s">
        <v>1095</v>
      </c>
      <c r="E617" s="760" t="s">
        <v>1095</v>
      </c>
      <c r="F617" s="220">
        <v>2264</v>
      </c>
      <c r="G617" s="220">
        <v>2456</v>
      </c>
      <c r="H617" s="220">
        <v>38</v>
      </c>
      <c r="I617" s="220">
        <v>35</v>
      </c>
      <c r="J617" s="354">
        <v>15716.2</v>
      </c>
      <c r="K617" s="354">
        <v>15285.2</v>
      </c>
      <c r="L617" s="354">
        <v>383.7</v>
      </c>
      <c r="M617" s="354">
        <v>369.9</v>
      </c>
      <c r="N617" s="354">
        <v>0</v>
      </c>
      <c r="O617" s="354">
        <v>0</v>
      </c>
      <c r="P617" s="354">
        <v>184.6</v>
      </c>
      <c r="Q617" s="354">
        <v>213.8</v>
      </c>
      <c r="R617" s="220">
        <v>15</v>
      </c>
      <c r="S617" s="220">
        <v>15</v>
      </c>
    </row>
    <row r="618" spans="2:19" s="342" customFormat="1" ht="16.5" customHeight="1" x14ac:dyDescent="0.25">
      <c r="B618" s="756"/>
      <c r="C618" s="758" t="s">
        <v>1096</v>
      </c>
      <c r="D618" s="759" t="s">
        <v>1096</v>
      </c>
      <c r="E618" s="760" t="s">
        <v>1096</v>
      </c>
      <c r="F618" s="220">
        <v>2264</v>
      </c>
      <c r="G618" s="220">
        <v>2456</v>
      </c>
      <c r="H618" s="220">
        <v>92</v>
      </c>
      <c r="I618" s="220">
        <v>93</v>
      </c>
      <c r="J618" s="354">
        <v>15716.2</v>
      </c>
      <c r="K618" s="354">
        <v>15285.2</v>
      </c>
      <c r="L618" s="354">
        <v>887.5</v>
      </c>
      <c r="M618" s="354">
        <v>862.7</v>
      </c>
      <c r="N618" s="354">
        <v>0</v>
      </c>
      <c r="O618" s="354">
        <v>0</v>
      </c>
      <c r="P618" s="354">
        <v>443</v>
      </c>
      <c r="Q618" s="354">
        <v>493</v>
      </c>
      <c r="R618" s="220">
        <v>27</v>
      </c>
      <c r="S618" s="220">
        <v>28</v>
      </c>
    </row>
    <row r="619" spans="2:19" s="342" customFormat="1" ht="29.25" customHeight="1" x14ac:dyDescent="0.25">
      <c r="B619" s="756"/>
      <c r="C619" s="758" t="s">
        <v>1097</v>
      </c>
      <c r="D619" s="759" t="s">
        <v>1097</v>
      </c>
      <c r="E619" s="760" t="s">
        <v>1097</v>
      </c>
      <c r="F619" s="220">
        <v>2264</v>
      </c>
      <c r="G619" s="220">
        <v>2456</v>
      </c>
      <c r="H619" s="220">
        <v>120</v>
      </c>
      <c r="I619" s="220">
        <v>127</v>
      </c>
      <c r="J619" s="354">
        <v>15716.2</v>
      </c>
      <c r="K619" s="354">
        <v>15285.2</v>
      </c>
      <c r="L619" s="354">
        <v>1184.2</v>
      </c>
      <c r="M619" s="354">
        <v>1051.4000000000001</v>
      </c>
      <c r="N619" s="354">
        <v>0</v>
      </c>
      <c r="O619" s="354">
        <v>0</v>
      </c>
      <c r="P619" s="354">
        <v>860</v>
      </c>
      <c r="Q619" s="354">
        <v>891</v>
      </c>
      <c r="R619" s="220">
        <v>30</v>
      </c>
      <c r="S619" s="220">
        <v>30</v>
      </c>
    </row>
    <row r="620" spans="2:19" s="342" customFormat="1" ht="29.25" customHeight="1" x14ac:dyDescent="0.25">
      <c r="B620" s="756"/>
      <c r="C620" s="758" t="s">
        <v>1106</v>
      </c>
      <c r="D620" s="759" t="s">
        <v>1103</v>
      </c>
      <c r="E620" s="760" t="s">
        <v>1103</v>
      </c>
      <c r="F620" s="220">
        <v>2264</v>
      </c>
      <c r="G620" s="220">
        <v>2456</v>
      </c>
      <c r="H620" s="220">
        <v>212</v>
      </c>
      <c r="I620" s="220">
        <v>241</v>
      </c>
      <c r="J620" s="354">
        <v>15716.2</v>
      </c>
      <c r="K620" s="354">
        <v>15285.2</v>
      </c>
      <c r="L620" s="354">
        <v>2248.4</v>
      </c>
      <c r="M620" s="354">
        <v>2160.8000000000002</v>
      </c>
      <c r="N620" s="354">
        <v>0</v>
      </c>
      <c r="O620" s="354">
        <v>0</v>
      </c>
      <c r="P620" s="354">
        <v>1582.1</v>
      </c>
      <c r="Q620" s="354">
        <v>1413.9</v>
      </c>
      <c r="R620" s="220">
        <v>67</v>
      </c>
      <c r="S620" s="220">
        <v>67</v>
      </c>
    </row>
    <row r="621" spans="2:19" s="67" customFormat="1" ht="29.25" customHeight="1" x14ac:dyDescent="0.25">
      <c r="B621" s="756"/>
      <c r="C621" s="758" t="s">
        <v>1107</v>
      </c>
      <c r="D621" s="759" t="s">
        <v>1104</v>
      </c>
      <c r="E621" s="760" t="s">
        <v>1104</v>
      </c>
      <c r="F621" s="220">
        <v>2264</v>
      </c>
      <c r="G621" s="220">
        <v>2456</v>
      </c>
      <c r="H621" s="220">
        <v>211</v>
      </c>
      <c r="I621" s="220">
        <v>195</v>
      </c>
      <c r="J621" s="334">
        <v>15716.2</v>
      </c>
      <c r="K621" s="334">
        <v>15285.2</v>
      </c>
      <c r="L621" s="334">
        <v>1739</v>
      </c>
      <c r="M621" s="334">
        <v>1818.9</v>
      </c>
      <c r="N621" s="334">
        <v>0</v>
      </c>
      <c r="O621" s="334">
        <v>0</v>
      </c>
      <c r="P621" s="334">
        <v>6731.4</v>
      </c>
      <c r="Q621" s="334">
        <v>6514.8</v>
      </c>
      <c r="R621" s="220">
        <v>64</v>
      </c>
      <c r="S621" s="220">
        <v>64</v>
      </c>
    </row>
    <row r="622" spans="2:19" s="342" customFormat="1" ht="29.25" customHeight="1" x14ac:dyDescent="0.25">
      <c r="B622" s="756"/>
      <c r="C622" s="758" t="s">
        <v>1098</v>
      </c>
      <c r="D622" s="759" t="s">
        <v>1098</v>
      </c>
      <c r="E622" s="760" t="s">
        <v>1098</v>
      </c>
      <c r="F622" s="220">
        <v>2264</v>
      </c>
      <c r="G622" s="220">
        <v>2456</v>
      </c>
      <c r="H622" s="220">
        <v>64</v>
      </c>
      <c r="I622" s="220">
        <v>69</v>
      </c>
      <c r="J622" s="354">
        <v>15716.2</v>
      </c>
      <c r="K622" s="354">
        <v>15285.2</v>
      </c>
      <c r="L622" s="354">
        <v>116.5</v>
      </c>
      <c r="M622" s="354">
        <v>170.7</v>
      </c>
      <c r="N622" s="354">
        <v>0</v>
      </c>
      <c r="O622" s="354">
        <v>0</v>
      </c>
      <c r="P622" s="354">
        <v>281.39999999999998</v>
      </c>
      <c r="Q622" s="354">
        <v>325</v>
      </c>
      <c r="R622" s="220">
        <v>15</v>
      </c>
      <c r="S622" s="220">
        <v>16</v>
      </c>
    </row>
    <row r="623" spans="2:19" s="342" customFormat="1" ht="28.5" customHeight="1" x14ac:dyDescent="0.25">
      <c r="B623" s="756"/>
      <c r="C623" s="758" t="s">
        <v>1099</v>
      </c>
      <c r="D623" s="759" t="s">
        <v>1099</v>
      </c>
      <c r="E623" s="760" t="s">
        <v>1099</v>
      </c>
      <c r="F623" s="220">
        <v>2264</v>
      </c>
      <c r="G623" s="220">
        <v>2456</v>
      </c>
      <c r="H623" s="220">
        <v>42</v>
      </c>
      <c r="I623" s="220">
        <v>43</v>
      </c>
      <c r="J623" s="354">
        <v>15716.2</v>
      </c>
      <c r="K623" s="354">
        <v>15285.2</v>
      </c>
      <c r="L623" s="354">
        <v>553.1</v>
      </c>
      <c r="M623" s="354">
        <v>660.2</v>
      </c>
      <c r="N623" s="354">
        <v>0</v>
      </c>
      <c r="O623" s="354">
        <v>0</v>
      </c>
      <c r="P623" s="354">
        <v>4124</v>
      </c>
      <c r="Q623" s="354">
        <v>3894.1</v>
      </c>
      <c r="R623" s="220">
        <v>25</v>
      </c>
      <c r="S623" s="220">
        <v>25</v>
      </c>
    </row>
    <row r="624" spans="2:19" s="342" customFormat="1" ht="29.25" customHeight="1" x14ac:dyDescent="0.25">
      <c r="B624" s="756"/>
      <c r="C624" s="758" t="s">
        <v>1100</v>
      </c>
      <c r="D624" s="759" t="s">
        <v>1100</v>
      </c>
      <c r="E624" s="760" t="s">
        <v>1100</v>
      </c>
      <c r="F624" s="220">
        <v>2264</v>
      </c>
      <c r="G624" s="220">
        <v>2456</v>
      </c>
      <c r="H624" s="220">
        <v>73</v>
      </c>
      <c r="I624" s="220">
        <v>84</v>
      </c>
      <c r="J624" s="354">
        <v>15716.2</v>
      </c>
      <c r="K624" s="354">
        <v>15285.2</v>
      </c>
      <c r="L624" s="354">
        <v>14.2</v>
      </c>
      <c r="M624" s="354">
        <v>296.5</v>
      </c>
      <c r="N624" s="354">
        <v>0</v>
      </c>
      <c r="O624" s="354">
        <v>0</v>
      </c>
      <c r="P624" s="354">
        <v>587.6</v>
      </c>
      <c r="Q624" s="354">
        <v>501.8</v>
      </c>
      <c r="R624" s="220">
        <v>23</v>
      </c>
      <c r="S624" s="220">
        <v>23</v>
      </c>
    </row>
    <row r="625" spans="2:19" s="342" customFormat="1" ht="30" customHeight="1" x14ac:dyDescent="0.25">
      <c r="B625" s="756"/>
      <c r="C625" s="758" t="s">
        <v>1101</v>
      </c>
      <c r="D625" s="759" t="s">
        <v>1101</v>
      </c>
      <c r="E625" s="760" t="s">
        <v>1101</v>
      </c>
      <c r="F625" s="220">
        <v>2264</v>
      </c>
      <c r="G625" s="220">
        <v>2456</v>
      </c>
      <c r="H625" s="220">
        <v>16</v>
      </c>
      <c r="I625" s="220">
        <v>21</v>
      </c>
      <c r="J625" s="354">
        <v>15716.2</v>
      </c>
      <c r="K625" s="354">
        <v>15285.2</v>
      </c>
      <c r="L625" s="354">
        <v>626.9</v>
      </c>
      <c r="M625" s="354">
        <v>723.7</v>
      </c>
      <c r="N625" s="354">
        <v>0</v>
      </c>
      <c r="O625" s="354">
        <v>0</v>
      </c>
      <c r="P625" s="354">
        <v>5124.2</v>
      </c>
      <c r="Q625" s="354">
        <v>4985.2</v>
      </c>
      <c r="R625" s="220">
        <v>22</v>
      </c>
      <c r="S625" s="220">
        <v>24</v>
      </c>
    </row>
    <row r="626" spans="2:19" s="342" customFormat="1" ht="14.25" customHeight="1" x14ac:dyDescent="0.25">
      <c r="B626" s="756"/>
      <c r="C626" s="758" t="s">
        <v>1102</v>
      </c>
      <c r="D626" s="759" t="s">
        <v>1102</v>
      </c>
      <c r="E626" s="760" t="s">
        <v>1102</v>
      </c>
      <c r="F626" s="220">
        <v>2264</v>
      </c>
      <c r="G626" s="220">
        <v>2456</v>
      </c>
      <c r="H626" s="220">
        <v>19</v>
      </c>
      <c r="I626" s="220">
        <v>15</v>
      </c>
      <c r="J626" s="354">
        <v>15716.2</v>
      </c>
      <c r="K626" s="354">
        <v>15285.2</v>
      </c>
      <c r="L626" s="354">
        <v>264.10000000000002</v>
      </c>
      <c r="M626" s="354">
        <v>122.1</v>
      </c>
      <c r="N626" s="354">
        <v>0</v>
      </c>
      <c r="O626" s="354">
        <v>0</v>
      </c>
      <c r="P626" s="354">
        <v>1137</v>
      </c>
      <c r="Q626" s="354">
        <v>880.5</v>
      </c>
      <c r="R626" s="220">
        <v>18</v>
      </c>
      <c r="S626" s="220">
        <v>18</v>
      </c>
    </row>
    <row r="627" spans="2:19" s="342" customFormat="1" ht="14.25" customHeight="1" x14ac:dyDescent="0.25">
      <c r="B627" s="140"/>
      <c r="C627" s="777"/>
      <c r="D627" s="778"/>
      <c r="E627" s="779"/>
      <c r="F627" s="220"/>
      <c r="G627" s="220"/>
      <c r="H627" s="354"/>
      <c r="I627" s="354"/>
      <c r="J627" s="354"/>
      <c r="K627" s="354"/>
      <c r="L627" s="354"/>
      <c r="M627" s="354"/>
      <c r="N627" s="354"/>
      <c r="O627" s="354"/>
      <c r="P627" s="354"/>
      <c r="Q627" s="354"/>
      <c r="R627" s="220"/>
      <c r="S627" s="220"/>
    </row>
    <row r="628" spans="2:19" s="67" customFormat="1" ht="30.75" customHeight="1" x14ac:dyDescent="0.25">
      <c r="B628" s="755" t="s">
        <v>561</v>
      </c>
      <c r="C628" s="758" t="s">
        <v>1210</v>
      </c>
      <c r="D628" s="759" t="s">
        <v>1210</v>
      </c>
      <c r="E628" s="760" t="s">
        <v>1210</v>
      </c>
      <c r="F628" s="220">
        <v>369</v>
      </c>
      <c r="G628" s="220">
        <v>351</v>
      </c>
      <c r="H628" s="220">
        <v>264</v>
      </c>
      <c r="I628" s="220">
        <v>288</v>
      </c>
      <c r="J628" s="381">
        <v>1745.29</v>
      </c>
      <c r="K628" s="381">
        <v>1710.47</v>
      </c>
      <c r="L628" s="381">
        <v>1745.29</v>
      </c>
      <c r="M628" s="381">
        <v>1710.47</v>
      </c>
      <c r="N628" s="381">
        <v>0</v>
      </c>
      <c r="O628" s="381">
        <v>0</v>
      </c>
      <c r="P628" s="381">
        <v>5648.1980000000003</v>
      </c>
      <c r="Q628" s="381">
        <v>5448.3509999999997</v>
      </c>
      <c r="R628" s="220">
        <v>77</v>
      </c>
      <c r="S628" s="220">
        <v>68</v>
      </c>
    </row>
    <row r="629" spans="2:19" s="67" customFormat="1" ht="30.75" customHeight="1" x14ac:dyDescent="0.25">
      <c r="B629" s="756"/>
      <c r="C629" s="758" t="s">
        <v>1212</v>
      </c>
      <c r="D629" s="759" t="s">
        <v>1212</v>
      </c>
      <c r="E629" s="760" t="s">
        <v>1212</v>
      </c>
      <c r="F629" s="220">
        <v>1098</v>
      </c>
      <c r="G629" s="220">
        <v>1068</v>
      </c>
      <c r="H629" s="220">
        <v>694</v>
      </c>
      <c r="I629" s="220">
        <v>711</v>
      </c>
      <c r="J629" s="381">
        <v>567.46</v>
      </c>
      <c r="K629" s="381">
        <v>591.41</v>
      </c>
      <c r="L629" s="381">
        <v>504.04</v>
      </c>
      <c r="M629" s="381">
        <v>477.75</v>
      </c>
      <c r="N629" s="381">
        <v>0</v>
      </c>
      <c r="O629" s="381">
        <v>0</v>
      </c>
      <c r="P629" s="381">
        <v>32996.803999999996</v>
      </c>
      <c r="Q629" s="381">
        <v>31511.027999999998</v>
      </c>
      <c r="R629" s="220">
        <v>97</v>
      </c>
      <c r="S629" s="220">
        <v>94</v>
      </c>
    </row>
    <row r="630" spans="2:19" s="342" customFormat="1" ht="30.75" customHeight="1" x14ac:dyDescent="0.25">
      <c r="B630" s="756"/>
      <c r="C630" s="758" t="s">
        <v>1211</v>
      </c>
      <c r="D630" s="759" t="s">
        <v>1211</v>
      </c>
      <c r="E630" s="760" t="s">
        <v>1211</v>
      </c>
      <c r="F630" s="220">
        <v>1098</v>
      </c>
      <c r="G630" s="220">
        <v>1068</v>
      </c>
      <c r="H630" s="220">
        <v>79</v>
      </c>
      <c r="I630" s="220">
        <v>56</v>
      </c>
      <c r="J630" s="381">
        <v>567.46</v>
      </c>
      <c r="K630" s="381">
        <v>591.41</v>
      </c>
      <c r="L630" s="381">
        <v>38.82</v>
      </c>
      <c r="M630" s="381">
        <v>53.31</v>
      </c>
      <c r="N630" s="381">
        <v>0</v>
      </c>
      <c r="O630" s="381">
        <v>0</v>
      </c>
      <c r="P630" s="381">
        <v>919.47500000000002</v>
      </c>
      <c r="Q630" s="381">
        <v>958.18100000000004</v>
      </c>
      <c r="R630" s="220">
        <v>27</v>
      </c>
      <c r="S630" s="220">
        <v>27</v>
      </c>
    </row>
    <row r="631" spans="2:19" s="342" customFormat="1" ht="30.75" customHeight="1" x14ac:dyDescent="0.25">
      <c r="B631" s="756"/>
      <c r="C631" s="758" t="s">
        <v>1213</v>
      </c>
      <c r="D631" s="759" t="s">
        <v>1213</v>
      </c>
      <c r="E631" s="760" t="s">
        <v>1213</v>
      </c>
      <c r="F631" s="220">
        <v>1098</v>
      </c>
      <c r="G631" s="220">
        <v>1068</v>
      </c>
      <c r="H631" s="220">
        <v>111</v>
      </c>
      <c r="I631" s="220">
        <v>98</v>
      </c>
      <c r="J631" s="381">
        <v>567.46</v>
      </c>
      <c r="K631" s="381">
        <v>591.41</v>
      </c>
      <c r="L631" s="381">
        <v>24.24</v>
      </c>
      <c r="M631" s="381">
        <v>60.4</v>
      </c>
      <c r="N631" s="381">
        <v>0</v>
      </c>
      <c r="O631" s="381">
        <v>0</v>
      </c>
      <c r="P631" s="381">
        <v>26282.9</v>
      </c>
      <c r="Q631" s="381">
        <v>25600.6</v>
      </c>
      <c r="R631" s="220">
        <v>32</v>
      </c>
      <c r="S631" s="220">
        <v>35</v>
      </c>
    </row>
    <row r="632" spans="2:19" s="342" customFormat="1" ht="15.75" customHeight="1" x14ac:dyDescent="0.25">
      <c r="B632" s="496"/>
      <c r="C632" s="777"/>
      <c r="D632" s="778"/>
      <c r="E632" s="779"/>
      <c r="F632" s="220"/>
      <c r="G632" s="220"/>
      <c r="H632" s="220"/>
      <c r="I632" s="220"/>
      <c r="J632" s="494"/>
      <c r="K632" s="494"/>
      <c r="L632" s="494"/>
      <c r="M632" s="494"/>
      <c r="N632" s="494"/>
      <c r="O632" s="494"/>
      <c r="P632" s="494"/>
      <c r="Q632" s="494"/>
      <c r="R632" s="220"/>
      <c r="S632" s="220"/>
    </row>
    <row r="633" spans="2:19" s="342" customFormat="1" ht="30.75" customHeight="1" x14ac:dyDescent="0.25">
      <c r="B633" s="756" t="s">
        <v>560</v>
      </c>
      <c r="C633" s="758" t="s">
        <v>1360</v>
      </c>
      <c r="D633" s="759" t="s">
        <v>1360</v>
      </c>
      <c r="E633" s="760" t="s">
        <v>1360</v>
      </c>
      <c r="F633" s="220">
        <v>1748</v>
      </c>
      <c r="G633" s="220">
        <v>2382</v>
      </c>
      <c r="H633" s="220">
        <v>194</v>
      </c>
      <c r="I633" s="220">
        <v>245</v>
      </c>
      <c r="J633" s="494">
        <v>1286.5</v>
      </c>
      <c r="K633" s="494">
        <v>1828.9</v>
      </c>
      <c r="L633" s="494">
        <v>82.8</v>
      </c>
      <c r="M633" s="494">
        <v>436.2</v>
      </c>
      <c r="N633" s="494">
        <v>0</v>
      </c>
      <c r="O633" s="494">
        <v>0</v>
      </c>
      <c r="P633" s="494">
        <v>49680</v>
      </c>
      <c r="Q633" s="494">
        <v>53014</v>
      </c>
      <c r="R633" s="220">
        <v>44</v>
      </c>
      <c r="S633" s="220">
        <v>54</v>
      </c>
    </row>
    <row r="634" spans="2:19" s="342" customFormat="1" ht="30.75" customHeight="1" x14ac:dyDescent="0.25">
      <c r="B634" s="756"/>
      <c r="C634" s="758" t="s">
        <v>1361</v>
      </c>
      <c r="D634" s="759" t="s">
        <v>1361</v>
      </c>
      <c r="E634" s="760" t="s">
        <v>1361</v>
      </c>
      <c r="F634" s="220">
        <v>2394</v>
      </c>
      <c r="G634" s="220">
        <v>2382</v>
      </c>
      <c r="H634" s="220">
        <v>73</v>
      </c>
      <c r="I634" s="220">
        <v>74</v>
      </c>
      <c r="J634" s="494">
        <v>1286.5</v>
      </c>
      <c r="K634" s="494">
        <v>1828.9</v>
      </c>
      <c r="L634" s="494">
        <v>45.8</v>
      </c>
      <c r="M634" s="494">
        <v>49.4</v>
      </c>
      <c r="N634" s="494">
        <v>0</v>
      </c>
      <c r="O634" s="494">
        <v>0</v>
      </c>
      <c r="P634" s="494">
        <v>20776</v>
      </c>
      <c r="Q634" s="494">
        <v>20917</v>
      </c>
      <c r="R634" s="220">
        <v>28</v>
      </c>
      <c r="S634" s="220">
        <v>28</v>
      </c>
    </row>
    <row r="635" spans="2:19" s="342" customFormat="1" ht="30.75" customHeight="1" x14ac:dyDescent="0.25">
      <c r="B635" s="756"/>
      <c r="C635" s="758" t="s">
        <v>1362</v>
      </c>
      <c r="D635" s="759" t="s">
        <v>1362</v>
      </c>
      <c r="E635" s="760" t="s">
        <v>1362</v>
      </c>
      <c r="F635" s="220">
        <v>2394</v>
      </c>
      <c r="G635" s="220">
        <v>2382</v>
      </c>
      <c r="H635" s="220">
        <v>69</v>
      </c>
      <c r="I635" s="220">
        <v>63</v>
      </c>
      <c r="J635" s="494">
        <v>1286.5</v>
      </c>
      <c r="K635" s="494">
        <v>1828.9</v>
      </c>
      <c r="L635" s="494">
        <v>120.9</v>
      </c>
      <c r="M635" s="494">
        <v>121.9</v>
      </c>
      <c r="N635" s="494">
        <v>0</v>
      </c>
      <c r="O635" s="494">
        <v>0</v>
      </c>
      <c r="P635" s="494">
        <v>16283</v>
      </c>
      <c r="Q635" s="494">
        <v>16916</v>
      </c>
      <c r="R635" s="220">
        <v>24</v>
      </c>
      <c r="S635" s="220">
        <v>24</v>
      </c>
    </row>
    <row r="636" spans="2:19" s="342" customFormat="1" ht="30.75" customHeight="1" x14ac:dyDescent="0.25">
      <c r="B636" s="756"/>
      <c r="C636" s="758" t="s">
        <v>1363</v>
      </c>
      <c r="D636" s="759" t="s">
        <v>1363</v>
      </c>
      <c r="E636" s="760" t="s">
        <v>1363</v>
      </c>
      <c r="F636" s="220">
        <v>2394</v>
      </c>
      <c r="G636" s="220">
        <v>2382</v>
      </c>
      <c r="H636" s="220">
        <v>136</v>
      </c>
      <c r="I636" s="220">
        <v>113</v>
      </c>
      <c r="J636" s="494">
        <v>1286.5</v>
      </c>
      <c r="K636" s="494">
        <v>1828.9</v>
      </c>
      <c r="L636" s="494">
        <v>174</v>
      </c>
      <c r="M636" s="494">
        <v>166.6</v>
      </c>
      <c r="N636" s="494">
        <v>0</v>
      </c>
      <c r="O636" s="494">
        <v>0</v>
      </c>
      <c r="P636" s="494">
        <v>75615</v>
      </c>
      <c r="Q636" s="494">
        <v>78142</v>
      </c>
      <c r="R636" s="220">
        <v>38</v>
      </c>
      <c r="S636" s="220">
        <v>38</v>
      </c>
    </row>
    <row r="637" spans="2:19" s="342" customFormat="1" ht="30.75" customHeight="1" x14ac:dyDescent="0.25">
      <c r="B637" s="756"/>
      <c r="C637" s="758" t="s">
        <v>1364</v>
      </c>
      <c r="D637" s="759" t="s">
        <v>1364</v>
      </c>
      <c r="E637" s="760" t="s">
        <v>1364</v>
      </c>
      <c r="F637" s="220">
        <v>2394</v>
      </c>
      <c r="G637" s="220">
        <v>2382</v>
      </c>
      <c r="H637" s="220">
        <v>89</v>
      </c>
      <c r="I637" s="220">
        <v>86</v>
      </c>
      <c r="J637" s="494">
        <v>1286.5</v>
      </c>
      <c r="K637" s="494">
        <v>1828.9</v>
      </c>
      <c r="L637" s="494">
        <v>127</v>
      </c>
      <c r="M637" s="494">
        <v>147</v>
      </c>
      <c r="N637" s="494">
        <v>0</v>
      </c>
      <c r="O637" s="494">
        <v>0</v>
      </c>
      <c r="P637" s="494">
        <v>12674</v>
      </c>
      <c r="Q637" s="494">
        <v>13018</v>
      </c>
      <c r="R637" s="220">
        <v>35</v>
      </c>
      <c r="S637" s="220">
        <v>36</v>
      </c>
    </row>
    <row r="638" spans="2:19" s="342" customFormat="1" ht="30.75" customHeight="1" x14ac:dyDescent="0.25">
      <c r="B638" s="756"/>
      <c r="C638" s="758" t="s">
        <v>1365</v>
      </c>
      <c r="D638" s="759" t="s">
        <v>1365</v>
      </c>
      <c r="E638" s="760" t="s">
        <v>1365</v>
      </c>
      <c r="F638" s="220">
        <v>1748</v>
      </c>
      <c r="G638" s="220">
        <v>1759</v>
      </c>
      <c r="H638" s="220">
        <v>787</v>
      </c>
      <c r="I638" s="220">
        <v>763</v>
      </c>
      <c r="J638" s="494">
        <v>1286.5</v>
      </c>
      <c r="K638" s="494">
        <v>1828.9</v>
      </c>
      <c r="L638" s="494">
        <v>460</v>
      </c>
      <c r="M638" s="494">
        <v>508.3</v>
      </c>
      <c r="N638" s="494">
        <v>0</v>
      </c>
      <c r="O638" s="494">
        <v>0</v>
      </c>
      <c r="P638" s="494">
        <v>25807</v>
      </c>
      <c r="Q638" s="494">
        <v>54932</v>
      </c>
      <c r="R638" s="220">
        <v>106</v>
      </c>
      <c r="S638" s="220">
        <v>104.7</v>
      </c>
    </row>
    <row r="639" spans="2:19" s="342" customFormat="1" ht="30.75" customHeight="1" x14ac:dyDescent="0.25">
      <c r="B639" s="756"/>
      <c r="C639" s="758" t="s">
        <v>1366</v>
      </c>
      <c r="D639" s="759" t="s">
        <v>1366</v>
      </c>
      <c r="E639" s="760" t="s">
        <v>1366</v>
      </c>
      <c r="F639" s="220">
        <v>2394</v>
      </c>
      <c r="G639" s="220">
        <v>2382</v>
      </c>
      <c r="H639" s="220">
        <v>100</v>
      </c>
      <c r="I639" s="220">
        <v>70</v>
      </c>
      <c r="J639" s="494">
        <v>1286.5</v>
      </c>
      <c r="K639" s="494">
        <v>1828.9</v>
      </c>
      <c r="L639" s="494">
        <v>150.1</v>
      </c>
      <c r="M639" s="494">
        <v>148</v>
      </c>
      <c r="N639" s="494">
        <v>0</v>
      </c>
      <c r="O639" s="494">
        <v>0</v>
      </c>
      <c r="P639" s="494">
        <v>14645</v>
      </c>
      <c r="Q639" s="494">
        <v>14829</v>
      </c>
      <c r="R639" s="220">
        <v>37</v>
      </c>
      <c r="S639" s="220">
        <v>36</v>
      </c>
    </row>
    <row r="640" spans="2:19" s="342" customFormat="1" ht="30.75" customHeight="1" x14ac:dyDescent="0.25">
      <c r="B640" s="756"/>
      <c r="C640" s="758" t="s">
        <v>1367</v>
      </c>
      <c r="D640" s="759" t="s">
        <v>1367</v>
      </c>
      <c r="E640" s="760" t="s">
        <v>1367</v>
      </c>
      <c r="F640" s="220">
        <v>2394</v>
      </c>
      <c r="G640" s="220">
        <v>2382</v>
      </c>
      <c r="H640" s="220">
        <v>112</v>
      </c>
      <c r="I640" s="220">
        <v>127</v>
      </c>
      <c r="J640" s="494">
        <v>1286.5</v>
      </c>
      <c r="K640" s="494">
        <v>1828.9</v>
      </c>
      <c r="L640" s="494">
        <v>125.9</v>
      </c>
      <c r="M640" s="494">
        <v>251.5</v>
      </c>
      <c r="N640" s="494">
        <v>0</v>
      </c>
      <c r="O640" s="494">
        <v>0</v>
      </c>
      <c r="P640" s="494">
        <v>159170</v>
      </c>
      <c r="Q640" s="494">
        <v>159463</v>
      </c>
      <c r="R640" s="220">
        <v>43</v>
      </c>
      <c r="S640" s="220">
        <v>43</v>
      </c>
    </row>
    <row r="641" spans="2:19" s="67" customFormat="1" ht="14.25" customHeight="1" x14ac:dyDescent="0.25">
      <c r="B641" s="260"/>
      <c r="C641" s="777"/>
      <c r="D641" s="778"/>
      <c r="E641" s="779"/>
      <c r="F641" s="220"/>
      <c r="G641" s="220"/>
      <c r="H641" s="274"/>
      <c r="I641" s="274"/>
      <c r="J641" s="274"/>
      <c r="K641" s="274"/>
      <c r="L641" s="274"/>
      <c r="M641" s="274"/>
      <c r="N641" s="274"/>
      <c r="O641" s="274"/>
      <c r="P641" s="274"/>
      <c r="Q641" s="274"/>
      <c r="R641" s="220"/>
      <c r="S641" s="220"/>
    </row>
    <row r="642" spans="2:19" s="67" customFormat="1" ht="30.75" customHeight="1" x14ac:dyDescent="0.25">
      <c r="B642" s="767" t="s">
        <v>536</v>
      </c>
      <c r="C642" s="804" t="s">
        <v>537</v>
      </c>
      <c r="D642" s="805" t="s">
        <v>537</v>
      </c>
      <c r="E642" s="806" t="s">
        <v>537</v>
      </c>
      <c r="F642" s="220">
        <v>1668</v>
      </c>
      <c r="G642" s="220">
        <v>1645</v>
      </c>
      <c r="H642" s="274" t="s">
        <v>563</v>
      </c>
      <c r="I642" s="274" t="s">
        <v>564</v>
      </c>
      <c r="J642" s="274">
        <v>0</v>
      </c>
      <c r="K642" s="274">
        <v>0</v>
      </c>
      <c r="L642" s="274">
        <v>0</v>
      </c>
      <c r="M642" s="274">
        <v>0</v>
      </c>
      <c r="N642" s="274">
        <v>0</v>
      </c>
      <c r="O642" s="274">
        <v>0</v>
      </c>
      <c r="P642" s="274">
        <v>10737.3</v>
      </c>
      <c r="Q642" s="274">
        <v>10974.5</v>
      </c>
      <c r="R642" s="220">
        <v>21.4</v>
      </c>
      <c r="S642" s="220">
        <v>23.6</v>
      </c>
    </row>
    <row r="643" spans="2:19" s="67" customFormat="1" ht="30.75" customHeight="1" x14ac:dyDescent="0.25">
      <c r="B643" s="767"/>
      <c r="C643" s="758" t="s">
        <v>538</v>
      </c>
      <c r="D643" s="759" t="s">
        <v>538</v>
      </c>
      <c r="E643" s="760" t="s">
        <v>538</v>
      </c>
      <c r="F643" s="220">
        <v>1668</v>
      </c>
      <c r="G643" s="220">
        <v>1645</v>
      </c>
      <c r="H643" s="274" t="s">
        <v>565</v>
      </c>
      <c r="I643" s="274" t="s">
        <v>566</v>
      </c>
      <c r="J643" s="274">
        <v>0</v>
      </c>
      <c r="K643" s="274">
        <v>0</v>
      </c>
      <c r="L643" s="274">
        <v>0</v>
      </c>
      <c r="M643" s="274">
        <v>0</v>
      </c>
      <c r="N643" s="274">
        <v>0</v>
      </c>
      <c r="O643" s="274">
        <v>0</v>
      </c>
      <c r="P643" s="274">
        <v>48289.1</v>
      </c>
      <c r="Q643" s="274">
        <v>48654.9</v>
      </c>
      <c r="R643" s="220">
        <v>39.200000000000003</v>
      </c>
      <c r="S643" s="220">
        <v>42.6</v>
      </c>
    </row>
    <row r="644" spans="2:19" s="67" customFormat="1" ht="30.75" customHeight="1" x14ac:dyDescent="0.25">
      <c r="B644" s="767"/>
      <c r="C644" s="758" t="s">
        <v>539</v>
      </c>
      <c r="D644" s="759" t="s">
        <v>539</v>
      </c>
      <c r="E644" s="760" t="s">
        <v>539</v>
      </c>
      <c r="F644" s="220">
        <v>1668</v>
      </c>
      <c r="G644" s="220">
        <v>1645</v>
      </c>
      <c r="H644" s="274" t="s">
        <v>567</v>
      </c>
      <c r="I644" s="274" t="s">
        <v>568</v>
      </c>
      <c r="J644" s="274">
        <v>0</v>
      </c>
      <c r="K644" s="274">
        <v>0</v>
      </c>
      <c r="L644" s="274">
        <v>0</v>
      </c>
      <c r="M644" s="274">
        <v>0</v>
      </c>
      <c r="N644" s="274">
        <v>0</v>
      </c>
      <c r="O644" s="274">
        <v>0</v>
      </c>
      <c r="P644" s="274">
        <v>7467.3</v>
      </c>
      <c r="Q644" s="274">
        <v>7754.4</v>
      </c>
      <c r="R644" s="220">
        <v>22</v>
      </c>
      <c r="S644" s="220">
        <v>21.4</v>
      </c>
    </row>
    <row r="645" spans="2:19" s="67" customFormat="1" ht="30.75" customHeight="1" x14ac:dyDescent="0.25">
      <c r="B645" s="767"/>
      <c r="C645" s="758" t="s">
        <v>540</v>
      </c>
      <c r="D645" s="759" t="s">
        <v>540</v>
      </c>
      <c r="E645" s="760" t="s">
        <v>540</v>
      </c>
      <c r="F645" s="220">
        <v>1668</v>
      </c>
      <c r="G645" s="220">
        <v>1645</v>
      </c>
      <c r="H645" s="274" t="s">
        <v>569</v>
      </c>
      <c r="I645" s="274" t="s">
        <v>570</v>
      </c>
      <c r="J645" s="274">
        <v>0</v>
      </c>
      <c r="K645" s="274">
        <v>0</v>
      </c>
      <c r="L645" s="274">
        <v>0</v>
      </c>
      <c r="M645" s="274">
        <v>0</v>
      </c>
      <c r="N645" s="274">
        <v>0</v>
      </c>
      <c r="O645" s="274">
        <v>0</v>
      </c>
      <c r="P645" s="274">
        <v>13605.6</v>
      </c>
      <c r="Q645" s="274">
        <v>14070.7</v>
      </c>
      <c r="R645" s="220">
        <v>39.6</v>
      </c>
      <c r="S645" s="220">
        <v>38.799999999999997</v>
      </c>
    </row>
    <row r="646" spans="2:19" s="67" customFormat="1" ht="30.75" customHeight="1" x14ac:dyDescent="0.25">
      <c r="B646" s="767"/>
      <c r="C646" s="758" t="s">
        <v>544</v>
      </c>
      <c r="D646" s="759" t="s">
        <v>544</v>
      </c>
      <c r="E646" s="760" t="s">
        <v>544</v>
      </c>
      <c r="F646" s="220">
        <v>1668</v>
      </c>
      <c r="G646" s="220">
        <v>1645</v>
      </c>
      <c r="H646" s="274" t="s">
        <v>571</v>
      </c>
      <c r="I646" s="274" t="s">
        <v>572</v>
      </c>
      <c r="J646" s="274">
        <v>0</v>
      </c>
      <c r="K646" s="274">
        <v>0</v>
      </c>
      <c r="L646" s="274">
        <v>0</v>
      </c>
      <c r="M646" s="274">
        <v>0</v>
      </c>
      <c r="N646" s="274">
        <v>0</v>
      </c>
      <c r="O646" s="274">
        <v>0</v>
      </c>
      <c r="P646" s="274">
        <v>85256.7</v>
      </c>
      <c r="Q646" s="274">
        <v>85082.7</v>
      </c>
      <c r="R646" s="220">
        <v>68.5</v>
      </c>
      <c r="S646" s="220">
        <v>66.400000000000006</v>
      </c>
    </row>
    <row r="647" spans="2:19" s="67" customFormat="1" ht="30.75" customHeight="1" x14ac:dyDescent="0.25">
      <c r="B647" s="767"/>
      <c r="C647" s="758" t="s">
        <v>541</v>
      </c>
      <c r="D647" s="759" t="s">
        <v>541</v>
      </c>
      <c r="E647" s="760" t="s">
        <v>541</v>
      </c>
      <c r="F647" s="220">
        <v>1668</v>
      </c>
      <c r="G647" s="220">
        <v>1645</v>
      </c>
      <c r="H647" s="274" t="s">
        <v>573</v>
      </c>
      <c r="I647" s="274" t="s">
        <v>574</v>
      </c>
      <c r="J647" s="274">
        <v>0</v>
      </c>
      <c r="K647" s="274">
        <v>0</v>
      </c>
      <c r="L647" s="274">
        <v>0</v>
      </c>
      <c r="M647" s="274">
        <v>0</v>
      </c>
      <c r="N647" s="274">
        <v>0</v>
      </c>
      <c r="O647" s="274">
        <v>0</v>
      </c>
      <c r="P647" s="274">
        <v>7147.5</v>
      </c>
      <c r="Q647" s="274">
        <v>5466.7</v>
      </c>
      <c r="R647" s="220">
        <v>16.600000000000001</v>
      </c>
      <c r="S647" s="220">
        <v>15</v>
      </c>
    </row>
    <row r="648" spans="2:19" s="67" customFormat="1" ht="30.75" customHeight="1" x14ac:dyDescent="0.25">
      <c r="B648" s="767"/>
      <c r="C648" s="758" t="s">
        <v>542</v>
      </c>
      <c r="D648" s="759" t="s">
        <v>542</v>
      </c>
      <c r="E648" s="760" t="s">
        <v>542</v>
      </c>
      <c r="F648" s="220">
        <v>1668</v>
      </c>
      <c r="G648" s="220">
        <v>1645</v>
      </c>
      <c r="H648" s="274" t="s">
        <v>575</v>
      </c>
      <c r="I648" s="274" t="s">
        <v>576</v>
      </c>
      <c r="J648" s="274">
        <v>0</v>
      </c>
      <c r="K648" s="274">
        <v>0</v>
      </c>
      <c r="L648" s="274">
        <v>0</v>
      </c>
      <c r="M648" s="274">
        <v>0</v>
      </c>
      <c r="N648" s="274">
        <v>0</v>
      </c>
      <c r="O648" s="274">
        <v>0</v>
      </c>
      <c r="P648" s="274">
        <v>36528.1</v>
      </c>
      <c r="Q648" s="274">
        <v>43275.8</v>
      </c>
      <c r="R648" s="220">
        <v>63.9</v>
      </c>
      <c r="S648" s="220">
        <v>80.2</v>
      </c>
    </row>
    <row r="649" spans="2:19" s="67" customFormat="1" ht="30.75" customHeight="1" x14ac:dyDescent="0.25">
      <c r="B649" s="767"/>
      <c r="C649" s="758" t="s">
        <v>543</v>
      </c>
      <c r="D649" s="759" t="s">
        <v>543</v>
      </c>
      <c r="E649" s="760" t="s">
        <v>543</v>
      </c>
      <c r="F649" s="220">
        <v>1668</v>
      </c>
      <c r="G649" s="220">
        <v>1645</v>
      </c>
      <c r="H649" s="274" t="s">
        <v>577</v>
      </c>
      <c r="I649" s="274" t="s">
        <v>578</v>
      </c>
      <c r="J649" s="274">
        <v>0</v>
      </c>
      <c r="K649" s="274">
        <v>0</v>
      </c>
      <c r="L649" s="274">
        <v>0</v>
      </c>
      <c r="M649" s="274">
        <v>0</v>
      </c>
      <c r="N649" s="274">
        <v>0</v>
      </c>
      <c r="O649" s="274">
        <v>0</v>
      </c>
      <c r="P649" s="274">
        <v>31522.1</v>
      </c>
      <c r="Q649" s="274">
        <v>37232.5</v>
      </c>
      <c r="R649" s="220">
        <v>63.5</v>
      </c>
      <c r="S649" s="220">
        <v>77.900000000000006</v>
      </c>
    </row>
    <row r="650" spans="2:19" s="67" customFormat="1" ht="30.75" customHeight="1" x14ac:dyDescent="0.25">
      <c r="B650" s="767"/>
      <c r="C650" s="758" t="s">
        <v>545</v>
      </c>
      <c r="D650" s="759" t="s">
        <v>545</v>
      </c>
      <c r="E650" s="760" t="s">
        <v>545</v>
      </c>
      <c r="F650" s="220">
        <v>1668</v>
      </c>
      <c r="G650" s="220">
        <v>1645</v>
      </c>
      <c r="H650" s="274" t="s">
        <v>572</v>
      </c>
      <c r="I650" s="274" t="s">
        <v>579</v>
      </c>
      <c r="J650" s="274">
        <v>0</v>
      </c>
      <c r="K650" s="274">
        <v>0</v>
      </c>
      <c r="L650" s="274">
        <v>0</v>
      </c>
      <c r="M650" s="274">
        <v>0</v>
      </c>
      <c r="N650" s="274">
        <v>0</v>
      </c>
      <c r="O650" s="274">
        <v>0</v>
      </c>
      <c r="P650" s="274">
        <v>141981.29999999999</v>
      </c>
      <c r="Q650" s="274">
        <v>141786</v>
      </c>
      <c r="R650" s="220">
        <v>37</v>
      </c>
      <c r="S650" s="220">
        <v>36.1</v>
      </c>
    </row>
    <row r="651" spans="2:19" s="67" customFormat="1" ht="30.75" customHeight="1" x14ac:dyDescent="0.25">
      <c r="B651" s="767"/>
      <c r="C651" s="758" t="s">
        <v>546</v>
      </c>
      <c r="D651" s="759" t="s">
        <v>546</v>
      </c>
      <c r="E651" s="760" t="s">
        <v>546</v>
      </c>
      <c r="F651" s="220">
        <v>1668</v>
      </c>
      <c r="G651" s="220">
        <v>1645</v>
      </c>
      <c r="H651" s="274" t="s">
        <v>580</v>
      </c>
      <c r="I651" s="274" t="s">
        <v>581</v>
      </c>
      <c r="J651" s="274">
        <v>0</v>
      </c>
      <c r="K651" s="274">
        <v>0</v>
      </c>
      <c r="L651" s="274">
        <v>0</v>
      </c>
      <c r="M651" s="274">
        <v>0</v>
      </c>
      <c r="N651" s="274">
        <v>0</v>
      </c>
      <c r="O651" s="274">
        <v>0</v>
      </c>
      <c r="P651" s="274">
        <v>29770.6</v>
      </c>
      <c r="Q651" s="274">
        <v>24472.799999999999</v>
      </c>
      <c r="R651" s="220">
        <v>46.3</v>
      </c>
      <c r="S651" s="220">
        <v>52.6</v>
      </c>
    </row>
    <row r="652" spans="2:19" s="67" customFormat="1" ht="30.75" customHeight="1" x14ac:dyDescent="0.25">
      <c r="B652" s="767"/>
      <c r="C652" s="758" t="s">
        <v>332</v>
      </c>
      <c r="D652" s="759" t="s">
        <v>332</v>
      </c>
      <c r="E652" s="760" t="s">
        <v>332</v>
      </c>
      <c r="F652" s="220" t="s">
        <v>582</v>
      </c>
      <c r="G652" s="220" t="s">
        <v>583</v>
      </c>
      <c r="H652" s="274" t="s">
        <v>584</v>
      </c>
      <c r="I652" s="274" t="s">
        <v>584</v>
      </c>
      <c r="J652" s="274">
        <v>0</v>
      </c>
      <c r="K652" s="274">
        <v>0</v>
      </c>
      <c r="L652" s="274">
        <v>0</v>
      </c>
      <c r="M652" s="274">
        <v>0</v>
      </c>
      <c r="N652" s="274">
        <v>0</v>
      </c>
      <c r="O652" s="274">
        <v>0</v>
      </c>
      <c r="P652" s="274">
        <v>5766.4</v>
      </c>
      <c r="Q652" s="274">
        <v>5895</v>
      </c>
      <c r="R652" s="220">
        <v>10.5</v>
      </c>
      <c r="S652" s="220">
        <v>11.7</v>
      </c>
    </row>
    <row r="653" spans="2:19" s="67" customFormat="1" ht="30.75" customHeight="1" x14ac:dyDescent="0.25">
      <c r="B653" s="767"/>
      <c r="C653" s="758" t="s">
        <v>547</v>
      </c>
      <c r="D653" s="759" t="s">
        <v>547</v>
      </c>
      <c r="E653" s="760" t="s">
        <v>547</v>
      </c>
      <c r="F653" s="220" t="s">
        <v>582</v>
      </c>
      <c r="G653" s="220" t="s">
        <v>583</v>
      </c>
      <c r="H653" s="274" t="s">
        <v>585</v>
      </c>
      <c r="I653" s="274" t="s">
        <v>585</v>
      </c>
      <c r="J653" s="274">
        <v>0</v>
      </c>
      <c r="K653" s="274">
        <v>0</v>
      </c>
      <c r="L653" s="274">
        <v>0</v>
      </c>
      <c r="M653" s="274">
        <v>0</v>
      </c>
      <c r="N653" s="274">
        <v>0</v>
      </c>
      <c r="O653" s="274">
        <v>0</v>
      </c>
      <c r="P653" s="274">
        <v>2933.4</v>
      </c>
      <c r="Q653" s="274">
        <v>3227.5</v>
      </c>
      <c r="R653" s="220">
        <v>20</v>
      </c>
      <c r="S653" s="220">
        <v>18.899999999999999</v>
      </c>
    </row>
    <row r="654" spans="2:19" s="67" customFormat="1" ht="30.75" customHeight="1" x14ac:dyDescent="0.25">
      <c r="B654" s="767"/>
      <c r="C654" s="758" t="s">
        <v>549</v>
      </c>
      <c r="D654" s="759" t="s">
        <v>549</v>
      </c>
      <c r="E654" s="760" t="s">
        <v>549</v>
      </c>
      <c r="F654" s="220" t="s">
        <v>582</v>
      </c>
      <c r="G654" s="220" t="s">
        <v>583</v>
      </c>
      <c r="H654" s="274" t="s">
        <v>586</v>
      </c>
      <c r="I654" s="274" t="s">
        <v>587</v>
      </c>
      <c r="J654" s="274">
        <v>0</v>
      </c>
      <c r="K654" s="274">
        <v>0</v>
      </c>
      <c r="L654" s="274">
        <v>0</v>
      </c>
      <c r="M654" s="274">
        <v>0</v>
      </c>
      <c r="N654" s="274">
        <v>0</v>
      </c>
      <c r="O654" s="274">
        <v>0</v>
      </c>
      <c r="P654" s="274">
        <v>261.8</v>
      </c>
      <c r="Q654" s="274">
        <v>0</v>
      </c>
      <c r="R654" s="220">
        <v>6.1</v>
      </c>
      <c r="S654" s="220">
        <v>0</v>
      </c>
    </row>
    <row r="655" spans="2:19" s="67" customFormat="1" ht="30.75" customHeight="1" x14ac:dyDescent="0.25">
      <c r="B655" s="767"/>
      <c r="C655" s="758" t="s">
        <v>548</v>
      </c>
      <c r="D655" s="759" t="s">
        <v>548</v>
      </c>
      <c r="E655" s="760" t="s">
        <v>548</v>
      </c>
      <c r="F655" s="220" t="s">
        <v>582</v>
      </c>
      <c r="G655" s="220" t="s">
        <v>583</v>
      </c>
      <c r="H655" s="274" t="s">
        <v>587</v>
      </c>
      <c r="I655" s="274" t="s">
        <v>588</v>
      </c>
      <c r="J655" s="274">
        <v>0</v>
      </c>
      <c r="K655" s="274">
        <v>0</v>
      </c>
      <c r="L655" s="274">
        <v>0</v>
      </c>
      <c r="M655" s="274">
        <v>0</v>
      </c>
      <c r="N655" s="274">
        <v>0</v>
      </c>
      <c r="O655" s="274">
        <v>0</v>
      </c>
      <c r="P655" s="274">
        <v>578.70000000000005</v>
      </c>
      <c r="Q655" s="274">
        <v>0</v>
      </c>
      <c r="R655" s="220">
        <v>5.8</v>
      </c>
      <c r="S655" s="220">
        <v>0</v>
      </c>
    </row>
    <row r="656" spans="2:19" s="67" customFormat="1" ht="30.75" customHeight="1" x14ac:dyDescent="0.25">
      <c r="B656" s="767"/>
      <c r="C656" s="758" t="s">
        <v>550</v>
      </c>
      <c r="D656" s="759" t="s">
        <v>550</v>
      </c>
      <c r="E656" s="760" t="s">
        <v>550</v>
      </c>
      <c r="F656" s="220" t="s">
        <v>582</v>
      </c>
      <c r="G656" s="220" t="s">
        <v>583</v>
      </c>
      <c r="H656" s="274" t="s">
        <v>588</v>
      </c>
      <c r="I656" s="274" t="s">
        <v>586</v>
      </c>
      <c r="J656" s="274">
        <v>0</v>
      </c>
      <c r="K656" s="274">
        <v>0</v>
      </c>
      <c r="L656" s="274">
        <v>0</v>
      </c>
      <c r="M656" s="274">
        <v>0</v>
      </c>
      <c r="N656" s="274">
        <v>0</v>
      </c>
      <c r="O656" s="274">
        <v>0</v>
      </c>
      <c r="P656" s="274">
        <v>4960.3</v>
      </c>
      <c r="Q656" s="274">
        <v>0</v>
      </c>
      <c r="R656" s="220">
        <v>6.5</v>
      </c>
      <c r="S656" s="220">
        <v>0</v>
      </c>
    </row>
    <row r="657" spans="2:19" s="67" customFormat="1" ht="30.75" customHeight="1" x14ac:dyDescent="0.25">
      <c r="B657" s="767"/>
      <c r="C657" s="758" t="s">
        <v>551</v>
      </c>
      <c r="D657" s="759" t="s">
        <v>551</v>
      </c>
      <c r="E657" s="760" t="s">
        <v>551</v>
      </c>
      <c r="F657" s="220" t="s">
        <v>582</v>
      </c>
      <c r="G657" s="220" t="s">
        <v>583</v>
      </c>
      <c r="H657" s="274" t="s">
        <v>589</v>
      </c>
      <c r="I657" s="274" t="s">
        <v>586</v>
      </c>
      <c r="J657" s="274">
        <v>0</v>
      </c>
      <c r="K657" s="274">
        <v>0</v>
      </c>
      <c r="L657" s="274">
        <v>0</v>
      </c>
      <c r="M657" s="274">
        <v>0</v>
      </c>
      <c r="N657" s="274">
        <v>0</v>
      </c>
      <c r="O657" s="274">
        <v>0</v>
      </c>
      <c r="P657" s="274">
        <v>2810.1</v>
      </c>
      <c r="Q657" s="274">
        <v>0</v>
      </c>
      <c r="R657" s="220">
        <v>7.4</v>
      </c>
      <c r="S657" s="220">
        <v>0</v>
      </c>
    </row>
    <row r="658" spans="2:19" s="67" customFormat="1" ht="30.75" customHeight="1" x14ac:dyDescent="0.25">
      <c r="B658" s="767"/>
      <c r="C658" s="758" t="s">
        <v>554</v>
      </c>
      <c r="D658" s="759" t="s">
        <v>552</v>
      </c>
      <c r="E658" s="760" t="s">
        <v>552</v>
      </c>
      <c r="F658" s="220" t="s">
        <v>582</v>
      </c>
      <c r="G658" s="220" t="s">
        <v>583</v>
      </c>
      <c r="H658" s="274" t="s">
        <v>588</v>
      </c>
      <c r="I658" s="274" t="s">
        <v>586</v>
      </c>
      <c r="J658" s="274">
        <v>0</v>
      </c>
      <c r="K658" s="274">
        <v>0</v>
      </c>
      <c r="L658" s="274">
        <v>0</v>
      </c>
      <c r="M658" s="274">
        <v>0</v>
      </c>
      <c r="N658" s="274">
        <v>0</v>
      </c>
      <c r="O658" s="274">
        <v>0</v>
      </c>
      <c r="P658" s="274">
        <v>1685.7</v>
      </c>
      <c r="Q658" s="274">
        <v>0</v>
      </c>
      <c r="R658" s="220">
        <v>8.6999999999999993</v>
      </c>
      <c r="S658" s="220">
        <v>0</v>
      </c>
    </row>
    <row r="659" spans="2:19" s="67" customFormat="1" ht="30.75" customHeight="1" x14ac:dyDescent="0.25">
      <c r="B659" s="767"/>
      <c r="C659" s="758" t="s">
        <v>555</v>
      </c>
      <c r="D659" s="759" t="s">
        <v>553</v>
      </c>
      <c r="E659" s="760" t="s">
        <v>553</v>
      </c>
      <c r="F659" s="220" t="s">
        <v>582</v>
      </c>
      <c r="G659" s="220" t="s">
        <v>583</v>
      </c>
      <c r="H659" s="274" t="s">
        <v>590</v>
      </c>
      <c r="I659" s="274" t="s">
        <v>591</v>
      </c>
      <c r="J659" s="274">
        <v>0</v>
      </c>
      <c r="K659" s="274">
        <v>0</v>
      </c>
      <c r="L659" s="274">
        <v>0</v>
      </c>
      <c r="M659" s="274">
        <v>0</v>
      </c>
      <c r="N659" s="274">
        <v>0</v>
      </c>
      <c r="O659" s="274">
        <v>0</v>
      </c>
      <c r="P659" s="274">
        <v>171.6</v>
      </c>
      <c r="Q659" s="274">
        <v>0</v>
      </c>
      <c r="R659" s="220">
        <v>8.1999999999999993</v>
      </c>
      <c r="S659" s="220">
        <v>0</v>
      </c>
    </row>
    <row r="660" spans="2:19" s="67" customFormat="1" ht="12.75" customHeight="1" x14ac:dyDescent="0.25">
      <c r="B660" s="767"/>
      <c r="C660" s="777"/>
      <c r="D660" s="778"/>
      <c r="E660" s="779"/>
      <c r="F660" s="220"/>
      <c r="G660" s="220"/>
      <c r="H660" s="274"/>
      <c r="I660" s="274"/>
      <c r="J660" s="274"/>
      <c r="K660" s="274"/>
      <c r="L660" s="274"/>
      <c r="M660" s="274"/>
      <c r="N660" s="274"/>
      <c r="O660" s="274"/>
      <c r="P660" s="274"/>
      <c r="Q660" s="274"/>
      <c r="R660" s="220"/>
      <c r="S660" s="220"/>
    </row>
    <row r="661" spans="2:19" s="67" customFormat="1" ht="14.25" customHeight="1" x14ac:dyDescent="0.25">
      <c r="B661" s="755" t="s">
        <v>559</v>
      </c>
      <c r="C661" s="758" t="s">
        <v>1264</v>
      </c>
      <c r="D661" s="759" t="s">
        <v>1264</v>
      </c>
      <c r="E661" s="760" t="s">
        <v>1264</v>
      </c>
      <c r="F661" s="393">
        <v>0</v>
      </c>
      <c r="G661" s="393">
        <v>7073</v>
      </c>
      <c r="H661" s="278">
        <v>0</v>
      </c>
      <c r="I661" s="278">
        <v>7073</v>
      </c>
      <c r="J661" s="278">
        <v>0</v>
      </c>
      <c r="K661" s="278">
        <v>29322</v>
      </c>
      <c r="L661" s="278">
        <v>0</v>
      </c>
      <c r="M661" s="278">
        <v>29322</v>
      </c>
      <c r="N661" s="278">
        <v>0</v>
      </c>
      <c r="O661" s="278">
        <v>336</v>
      </c>
      <c r="P661" s="278">
        <v>0</v>
      </c>
      <c r="Q661" s="278">
        <v>18</v>
      </c>
      <c r="R661" s="220">
        <v>0</v>
      </c>
      <c r="S661" s="220">
        <v>42</v>
      </c>
    </row>
    <row r="662" spans="2:19" s="67" customFormat="1" ht="14.25" customHeight="1" x14ac:dyDescent="0.25">
      <c r="B662" s="756"/>
      <c r="C662" s="758" t="s">
        <v>1265</v>
      </c>
      <c r="D662" s="759"/>
      <c r="E662" s="760"/>
      <c r="F662" s="393">
        <v>950</v>
      </c>
      <c r="G662" s="393">
        <v>910</v>
      </c>
      <c r="H662" s="278">
        <v>950</v>
      </c>
      <c r="I662" s="278">
        <v>910</v>
      </c>
      <c r="J662" s="278">
        <v>813</v>
      </c>
      <c r="K662" s="278">
        <v>727</v>
      </c>
      <c r="L662" s="278">
        <v>813</v>
      </c>
      <c r="M662" s="278">
        <v>727</v>
      </c>
      <c r="N662" s="278">
        <v>0</v>
      </c>
      <c r="O662" s="278">
        <v>0</v>
      </c>
      <c r="P662" s="278">
        <v>0</v>
      </c>
      <c r="Q662" s="278">
        <v>0</v>
      </c>
      <c r="R662" s="220">
        <v>11</v>
      </c>
      <c r="S662" s="220">
        <v>11</v>
      </c>
    </row>
    <row r="663" spans="2:19" s="342" customFormat="1" ht="30.75" customHeight="1" x14ac:dyDescent="0.25">
      <c r="B663" s="756"/>
      <c r="C663" s="758" t="s">
        <v>1278</v>
      </c>
      <c r="D663" s="759" t="s">
        <v>1278</v>
      </c>
      <c r="E663" s="760" t="s">
        <v>1278</v>
      </c>
      <c r="F663" s="220">
        <v>1199</v>
      </c>
      <c r="G663" s="220">
        <v>1259</v>
      </c>
      <c r="H663" s="220">
        <v>11</v>
      </c>
      <c r="I663" s="220">
        <v>0</v>
      </c>
      <c r="J663" s="393">
        <v>2880</v>
      </c>
      <c r="K663" s="393">
        <v>3217</v>
      </c>
      <c r="L663" s="393">
        <v>115</v>
      </c>
      <c r="M663" s="393">
        <v>0</v>
      </c>
      <c r="N663" s="393">
        <v>0</v>
      </c>
      <c r="O663" s="393">
        <v>0</v>
      </c>
      <c r="P663" s="393">
        <v>327</v>
      </c>
      <c r="Q663" s="393">
        <v>243</v>
      </c>
      <c r="R663" s="220">
        <v>9</v>
      </c>
      <c r="S663" s="220">
        <v>0</v>
      </c>
    </row>
    <row r="664" spans="2:19" s="342" customFormat="1" ht="22.5" customHeight="1" x14ac:dyDescent="0.25">
      <c r="B664" s="756"/>
      <c r="C664" s="758" t="s">
        <v>1279</v>
      </c>
      <c r="D664" s="759" t="s">
        <v>1279</v>
      </c>
      <c r="E664" s="760" t="s">
        <v>1279</v>
      </c>
      <c r="F664" s="220">
        <v>1199</v>
      </c>
      <c r="G664" s="220">
        <v>1259</v>
      </c>
      <c r="H664" s="220">
        <v>17</v>
      </c>
      <c r="I664" s="220">
        <v>17</v>
      </c>
      <c r="J664" s="393">
        <v>2880</v>
      </c>
      <c r="K664" s="393">
        <v>3217</v>
      </c>
      <c r="L664" s="393">
        <v>102</v>
      </c>
      <c r="M664" s="393">
        <v>126</v>
      </c>
      <c r="N664" s="393">
        <v>0</v>
      </c>
      <c r="O664" s="393">
        <v>0</v>
      </c>
      <c r="P664" s="393">
        <v>0</v>
      </c>
      <c r="Q664" s="393">
        <v>0</v>
      </c>
      <c r="R664" s="220">
        <v>9</v>
      </c>
      <c r="S664" s="220">
        <v>9</v>
      </c>
    </row>
    <row r="665" spans="2:19" s="342" customFormat="1" ht="14.25" customHeight="1" x14ac:dyDescent="0.25">
      <c r="B665" s="756"/>
      <c r="C665" s="758" t="s">
        <v>1280</v>
      </c>
      <c r="D665" s="759" t="s">
        <v>1280</v>
      </c>
      <c r="E665" s="760" t="s">
        <v>1280</v>
      </c>
      <c r="F665" s="220">
        <v>1199</v>
      </c>
      <c r="G665" s="220">
        <v>1259</v>
      </c>
      <c r="H665" s="220">
        <v>20</v>
      </c>
      <c r="I665" s="220">
        <v>17</v>
      </c>
      <c r="J665" s="393">
        <v>2880</v>
      </c>
      <c r="K665" s="393">
        <v>3217</v>
      </c>
      <c r="L665" s="393">
        <v>69</v>
      </c>
      <c r="M665" s="393">
        <v>135</v>
      </c>
      <c r="N665" s="393">
        <v>0</v>
      </c>
      <c r="O665" s="393">
        <v>0</v>
      </c>
      <c r="P665" s="393">
        <v>0</v>
      </c>
      <c r="Q665" s="393">
        <v>0</v>
      </c>
      <c r="R665" s="220">
        <v>9</v>
      </c>
      <c r="S665" s="220">
        <v>10</v>
      </c>
    </row>
    <row r="666" spans="2:19" s="342" customFormat="1" ht="14.25" customHeight="1" x14ac:dyDescent="0.25">
      <c r="B666" s="756"/>
      <c r="C666" s="758" t="s">
        <v>1300</v>
      </c>
      <c r="D666" s="759" t="s">
        <v>1281</v>
      </c>
      <c r="E666" s="760" t="s">
        <v>1281</v>
      </c>
      <c r="F666" s="220">
        <v>1199</v>
      </c>
      <c r="G666" s="220">
        <v>1259</v>
      </c>
      <c r="H666" s="220">
        <v>60</v>
      </c>
      <c r="I666" s="220">
        <v>72</v>
      </c>
      <c r="J666" s="393">
        <v>2880</v>
      </c>
      <c r="K666" s="393">
        <v>3217</v>
      </c>
      <c r="L666" s="393">
        <v>386</v>
      </c>
      <c r="M666" s="393">
        <v>504</v>
      </c>
      <c r="N666" s="393">
        <v>0</v>
      </c>
      <c r="O666" s="393">
        <v>0</v>
      </c>
      <c r="P666" s="393">
        <v>273</v>
      </c>
      <c r="Q666" s="393">
        <v>125</v>
      </c>
      <c r="R666" s="220">
        <v>26</v>
      </c>
      <c r="S666" s="220">
        <v>25</v>
      </c>
    </row>
    <row r="667" spans="2:19" s="342" customFormat="1" ht="14.25" customHeight="1" x14ac:dyDescent="0.25">
      <c r="B667" s="756"/>
      <c r="C667" s="758" t="s">
        <v>1282</v>
      </c>
      <c r="D667" s="759" t="s">
        <v>1282</v>
      </c>
      <c r="E667" s="760" t="s">
        <v>1282</v>
      </c>
      <c r="F667" s="220">
        <v>1199</v>
      </c>
      <c r="G667" s="220">
        <v>1259</v>
      </c>
      <c r="H667" s="220">
        <v>18</v>
      </c>
      <c r="I667" s="220">
        <v>15</v>
      </c>
      <c r="J667" s="393">
        <v>2880</v>
      </c>
      <c r="K667" s="393">
        <v>3217</v>
      </c>
      <c r="L667" s="393">
        <v>112</v>
      </c>
      <c r="M667" s="393">
        <v>101</v>
      </c>
      <c r="N667" s="393">
        <v>0</v>
      </c>
      <c r="O667" s="393">
        <v>0</v>
      </c>
      <c r="P667" s="393">
        <v>104</v>
      </c>
      <c r="Q667" s="393">
        <v>77</v>
      </c>
      <c r="R667" s="220">
        <v>8</v>
      </c>
      <c r="S667" s="220">
        <v>9</v>
      </c>
    </row>
    <row r="668" spans="2:19" s="342" customFormat="1" ht="14.25" customHeight="1" x14ac:dyDescent="0.25">
      <c r="B668" s="756"/>
      <c r="C668" s="758" t="s">
        <v>1283</v>
      </c>
      <c r="D668" s="759" t="s">
        <v>1283</v>
      </c>
      <c r="E668" s="760" t="s">
        <v>1283</v>
      </c>
      <c r="F668" s="220">
        <v>1199</v>
      </c>
      <c r="G668" s="220">
        <v>1259</v>
      </c>
      <c r="H668" s="220">
        <v>49</v>
      </c>
      <c r="I668" s="220">
        <v>44</v>
      </c>
      <c r="J668" s="393">
        <v>2880</v>
      </c>
      <c r="K668" s="393">
        <v>3217</v>
      </c>
      <c r="L668" s="393">
        <v>285</v>
      </c>
      <c r="M668" s="393">
        <v>303</v>
      </c>
      <c r="N668" s="393">
        <v>0</v>
      </c>
      <c r="O668" s="393">
        <v>0</v>
      </c>
      <c r="P668" s="393">
        <v>2</v>
      </c>
      <c r="Q668" s="393">
        <v>2</v>
      </c>
      <c r="R668" s="220">
        <v>18</v>
      </c>
      <c r="S668" s="220">
        <v>19</v>
      </c>
    </row>
    <row r="669" spans="2:19" s="342" customFormat="1" ht="21" customHeight="1" x14ac:dyDescent="0.25">
      <c r="B669" s="756"/>
      <c r="C669" s="758" t="s">
        <v>1284</v>
      </c>
      <c r="D669" s="759" t="s">
        <v>1284</v>
      </c>
      <c r="E669" s="760" t="s">
        <v>1284</v>
      </c>
      <c r="F669" s="220">
        <v>1199</v>
      </c>
      <c r="G669" s="220">
        <v>1259</v>
      </c>
      <c r="H669" s="220">
        <v>12</v>
      </c>
      <c r="I669" s="220">
        <v>12</v>
      </c>
      <c r="J669" s="393">
        <v>2880</v>
      </c>
      <c r="K669" s="393">
        <v>3217</v>
      </c>
      <c r="L669" s="393">
        <v>92</v>
      </c>
      <c r="M669" s="393">
        <v>90</v>
      </c>
      <c r="N669" s="393">
        <v>0</v>
      </c>
      <c r="O669" s="393">
        <v>0</v>
      </c>
      <c r="P669" s="393">
        <v>0</v>
      </c>
      <c r="Q669" s="393">
        <v>0</v>
      </c>
      <c r="R669" s="220">
        <v>9</v>
      </c>
      <c r="S669" s="220">
        <v>9</v>
      </c>
    </row>
    <row r="670" spans="2:19" s="342" customFormat="1" ht="14.25" customHeight="1" x14ac:dyDescent="0.25">
      <c r="B670" s="756"/>
      <c r="C670" s="758" t="s">
        <v>1285</v>
      </c>
      <c r="D670" s="759" t="s">
        <v>1285</v>
      </c>
      <c r="E670" s="760" t="s">
        <v>1285</v>
      </c>
      <c r="F670" s="220">
        <v>1199</v>
      </c>
      <c r="G670" s="220">
        <v>1259</v>
      </c>
      <c r="H670" s="220">
        <v>53</v>
      </c>
      <c r="I670" s="220">
        <v>48</v>
      </c>
      <c r="J670" s="393">
        <v>2880</v>
      </c>
      <c r="K670" s="393">
        <v>3217</v>
      </c>
      <c r="L670" s="393">
        <v>377</v>
      </c>
      <c r="M670" s="393">
        <v>481</v>
      </c>
      <c r="N670" s="393">
        <v>0</v>
      </c>
      <c r="O670" s="393">
        <v>0</v>
      </c>
      <c r="P670" s="393">
        <v>200</v>
      </c>
      <c r="Q670" s="393">
        <v>208</v>
      </c>
      <c r="R670" s="220">
        <v>16</v>
      </c>
      <c r="S670" s="220">
        <v>17</v>
      </c>
    </row>
    <row r="671" spans="2:19" s="342" customFormat="1" ht="14.25" customHeight="1" x14ac:dyDescent="0.25">
      <c r="B671" s="756"/>
      <c r="C671" s="758" t="s">
        <v>1286</v>
      </c>
      <c r="D671" s="759" t="s">
        <v>1286</v>
      </c>
      <c r="E671" s="760" t="s">
        <v>1286</v>
      </c>
      <c r="F671" s="220">
        <v>1199</v>
      </c>
      <c r="G671" s="220">
        <v>1259</v>
      </c>
      <c r="H671" s="220">
        <v>65</v>
      </c>
      <c r="I671" s="220">
        <v>63</v>
      </c>
      <c r="J671" s="393">
        <v>2880</v>
      </c>
      <c r="K671" s="393">
        <v>3217</v>
      </c>
      <c r="L671" s="393">
        <v>347</v>
      </c>
      <c r="M671" s="393">
        <v>418</v>
      </c>
      <c r="N671" s="393">
        <v>0</v>
      </c>
      <c r="O671" s="393">
        <v>0</v>
      </c>
      <c r="P671" s="393">
        <v>96</v>
      </c>
      <c r="Q671" s="393">
        <v>110</v>
      </c>
      <c r="R671" s="220">
        <v>24</v>
      </c>
      <c r="S671" s="220">
        <v>23</v>
      </c>
    </row>
    <row r="672" spans="2:19" s="342" customFormat="1" ht="14.25" customHeight="1" x14ac:dyDescent="0.25">
      <c r="B672" s="756"/>
      <c r="C672" s="758" t="s">
        <v>1287</v>
      </c>
      <c r="D672" s="759" t="s">
        <v>1287</v>
      </c>
      <c r="E672" s="760" t="s">
        <v>1287</v>
      </c>
      <c r="F672" s="220">
        <v>1199</v>
      </c>
      <c r="G672" s="220">
        <v>1259</v>
      </c>
      <c r="H672" s="220">
        <v>57</v>
      </c>
      <c r="I672" s="220">
        <v>57</v>
      </c>
      <c r="J672" s="393">
        <v>2880</v>
      </c>
      <c r="K672" s="393">
        <v>3217</v>
      </c>
      <c r="L672" s="393">
        <v>235</v>
      </c>
      <c r="M672" s="393">
        <v>327</v>
      </c>
      <c r="N672" s="393">
        <v>0</v>
      </c>
      <c r="O672" s="393">
        <v>0</v>
      </c>
      <c r="P672" s="393">
        <v>345</v>
      </c>
      <c r="Q672" s="393">
        <v>330</v>
      </c>
      <c r="R672" s="220">
        <v>18</v>
      </c>
      <c r="S672" s="220">
        <v>17</v>
      </c>
    </row>
    <row r="673" spans="2:19" s="342" customFormat="1" ht="14.25" customHeight="1" x14ac:dyDescent="0.25">
      <c r="B673" s="756"/>
      <c r="C673" s="758" t="s">
        <v>1288</v>
      </c>
      <c r="D673" s="759" t="s">
        <v>1288</v>
      </c>
      <c r="E673" s="760" t="s">
        <v>1288</v>
      </c>
      <c r="F673" s="220">
        <v>1199</v>
      </c>
      <c r="G673" s="220">
        <v>1259</v>
      </c>
      <c r="H673" s="220">
        <v>22</v>
      </c>
      <c r="I673" s="220">
        <v>17</v>
      </c>
      <c r="J673" s="393">
        <v>2880</v>
      </c>
      <c r="K673" s="393">
        <v>3217</v>
      </c>
      <c r="L673" s="393">
        <v>144</v>
      </c>
      <c r="M673" s="393">
        <v>125</v>
      </c>
      <c r="N673" s="393">
        <v>0</v>
      </c>
      <c r="O673" s="393">
        <v>0</v>
      </c>
      <c r="P673" s="393">
        <v>1571</v>
      </c>
      <c r="Q673" s="393">
        <v>1145</v>
      </c>
      <c r="R673" s="220">
        <v>13</v>
      </c>
      <c r="S673" s="220">
        <v>12</v>
      </c>
    </row>
    <row r="674" spans="2:19" s="342" customFormat="1" ht="14.25" customHeight="1" x14ac:dyDescent="0.25">
      <c r="B674" s="756"/>
      <c r="C674" s="758" t="s">
        <v>1289</v>
      </c>
      <c r="D674" s="759" t="s">
        <v>1289</v>
      </c>
      <c r="E674" s="760" t="s">
        <v>1289</v>
      </c>
      <c r="F674" s="220">
        <v>1199</v>
      </c>
      <c r="G674" s="220">
        <v>1259</v>
      </c>
      <c r="H674" s="220">
        <v>24</v>
      </c>
      <c r="I674" s="220">
        <v>25</v>
      </c>
      <c r="J674" s="393">
        <v>2880</v>
      </c>
      <c r="K674" s="393">
        <v>3217</v>
      </c>
      <c r="L674" s="393">
        <v>156</v>
      </c>
      <c r="M674" s="393">
        <v>186</v>
      </c>
      <c r="N674" s="393">
        <v>0</v>
      </c>
      <c r="O674" s="393">
        <v>0</v>
      </c>
      <c r="P674" s="393">
        <v>0</v>
      </c>
      <c r="Q674" s="393">
        <v>3</v>
      </c>
      <c r="R674" s="220">
        <v>7</v>
      </c>
      <c r="S674" s="220">
        <v>8</v>
      </c>
    </row>
    <row r="675" spans="2:19" s="342" customFormat="1" ht="14.25" customHeight="1" x14ac:dyDescent="0.25">
      <c r="B675" s="756"/>
      <c r="C675" s="758" t="s">
        <v>1290</v>
      </c>
      <c r="D675" s="759" t="s">
        <v>1290</v>
      </c>
      <c r="E675" s="760" t="s">
        <v>1290</v>
      </c>
      <c r="F675" s="220">
        <v>1199</v>
      </c>
      <c r="G675" s="220">
        <v>1259</v>
      </c>
      <c r="H675" s="220">
        <v>57</v>
      </c>
      <c r="I675" s="220">
        <v>47</v>
      </c>
      <c r="J675" s="393">
        <v>2880</v>
      </c>
      <c r="K675" s="393">
        <v>3217</v>
      </c>
      <c r="L675" s="393">
        <v>357</v>
      </c>
      <c r="M675" s="393">
        <v>330</v>
      </c>
      <c r="N675" s="393">
        <v>0</v>
      </c>
      <c r="O675" s="393">
        <v>0</v>
      </c>
      <c r="P675" s="393">
        <v>1842</v>
      </c>
      <c r="Q675" s="393">
        <v>1744</v>
      </c>
      <c r="R675" s="220">
        <v>22</v>
      </c>
      <c r="S675" s="220">
        <v>21</v>
      </c>
    </row>
    <row r="676" spans="2:19" s="67" customFormat="1" ht="14.25" customHeight="1" x14ac:dyDescent="0.25">
      <c r="B676" s="756"/>
      <c r="C676" s="758" t="s">
        <v>1291</v>
      </c>
      <c r="D676" s="759" t="s">
        <v>1291</v>
      </c>
      <c r="E676" s="760" t="s">
        <v>1291</v>
      </c>
      <c r="F676" s="220">
        <v>1199</v>
      </c>
      <c r="G676" s="220">
        <v>1259</v>
      </c>
      <c r="H676" s="220">
        <v>15</v>
      </c>
      <c r="I676" s="220">
        <v>13</v>
      </c>
      <c r="J676" s="278">
        <v>2880</v>
      </c>
      <c r="K676" s="278">
        <v>3217</v>
      </c>
      <c r="L676" s="278">
        <v>103</v>
      </c>
      <c r="M676" s="278">
        <v>91</v>
      </c>
      <c r="N676" s="278">
        <v>0</v>
      </c>
      <c r="O676" s="278">
        <v>0</v>
      </c>
      <c r="P676" s="278">
        <v>33</v>
      </c>
      <c r="Q676" s="278">
        <v>0</v>
      </c>
      <c r="R676" s="220">
        <v>10</v>
      </c>
      <c r="S676" s="220">
        <v>8</v>
      </c>
    </row>
    <row r="677" spans="2:19" s="342" customFormat="1" ht="14.25" customHeight="1" x14ac:dyDescent="0.25">
      <c r="B677" s="756"/>
      <c r="C677" s="758" t="s">
        <v>1327</v>
      </c>
      <c r="D677" s="759" t="s">
        <v>1292</v>
      </c>
      <c r="E677" s="760" t="s">
        <v>1292</v>
      </c>
      <c r="F677" s="220">
        <v>2432</v>
      </c>
      <c r="G677" s="220">
        <v>2440</v>
      </c>
      <c r="H677" s="220">
        <v>264</v>
      </c>
      <c r="I677" s="220">
        <v>270</v>
      </c>
      <c r="J677" s="393">
        <v>377</v>
      </c>
      <c r="K677" s="393">
        <v>577</v>
      </c>
      <c r="L677" s="393">
        <v>6</v>
      </c>
      <c r="M677" s="393">
        <v>9</v>
      </c>
      <c r="N677" s="393">
        <v>0</v>
      </c>
      <c r="O677" s="393">
        <v>0</v>
      </c>
      <c r="P677" s="393">
        <v>9637</v>
      </c>
      <c r="Q677" s="393">
        <v>8795</v>
      </c>
      <c r="R677" s="220">
        <v>97</v>
      </c>
      <c r="S677" s="220">
        <v>95</v>
      </c>
    </row>
    <row r="678" spans="2:19" s="342" customFormat="1" ht="14.25" customHeight="1" x14ac:dyDescent="0.25">
      <c r="B678" s="756"/>
      <c r="C678" s="758" t="s">
        <v>1328</v>
      </c>
      <c r="D678" s="759" t="s">
        <v>1293</v>
      </c>
      <c r="E678" s="760" t="s">
        <v>1293</v>
      </c>
      <c r="F678" s="220">
        <v>2432</v>
      </c>
      <c r="G678" s="220">
        <v>2440</v>
      </c>
      <c r="H678" s="220">
        <v>198</v>
      </c>
      <c r="I678" s="220">
        <v>198</v>
      </c>
      <c r="J678" s="393">
        <v>377</v>
      </c>
      <c r="K678" s="393">
        <v>577</v>
      </c>
      <c r="L678" s="393">
        <v>15</v>
      </c>
      <c r="M678" s="393">
        <v>0</v>
      </c>
      <c r="N678" s="393">
        <v>0</v>
      </c>
      <c r="O678" s="393">
        <v>0</v>
      </c>
      <c r="P678" s="393">
        <v>16833</v>
      </c>
      <c r="Q678" s="393">
        <v>16122</v>
      </c>
      <c r="R678" s="220">
        <v>133</v>
      </c>
      <c r="S678" s="220">
        <v>129</v>
      </c>
    </row>
    <row r="679" spans="2:19" s="342" customFormat="1" ht="14.25" customHeight="1" x14ac:dyDescent="0.25">
      <c r="B679" s="756"/>
      <c r="C679" s="758" t="s">
        <v>1329</v>
      </c>
      <c r="D679" s="759" t="s">
        <v>1294</v>
      </c>
      <c r="E679" s="760" t="s">
        <v>1294</v>
      </c>
      <c r="F679" s="220">
        <v>2432</v>
      </c>
      <c r="G679" s="220">
        <v>2440</v>
      </c>
      <c r="H679" s="220">
        <v>103</v>
      </c>
      <c r="I679" s="220">
        <v>100</v>
      </c>
      <c r="J679" s="393">
        <v>377</v>
      </c>
      <c r="K679" s="393">
        <v>577</v>
      </c>
      <c r="L679" s="393">
        <v>23</v>
      </c>
      <c r="M679" s="393">
        <v>155</v>
      </c>
      <c r="N679" s="393">
        <v>0</v>
      </c>
      <c r="O679" s="393">
        <v>0</v>
      </c>
      <c r="P679" s="393">
        <v>1891</v>
      </c>
      <c r="Q679" s="393">
        <v>1633</v>
      </c>
      <c r="R679" s="220">
        <v>67</v>
      </c>
      <c r="S679" s="220">
        <v>66</v>
      </c>
    </row>
    <row r="680" spans="2:19" s="342" customFormat="1" ht="14.25" customHeight="1" x14ac:dyDescent="0.25">
      <c r="B680" s="756"/>
      <c r="C680" s="758" t="s">
        <v>1295</v>
      </c>
      <c r="D680" s="759" t="s">
        <v>1295</v>
      </c>
      <c r="E680" s="760" t="s">
        <v>1295</v>
      </c>
      <c r="F680" s="220">
        <v>2432</v>
      </c>
      <c r="G680" s="220">
        <v>2440</v>
      </c>
      <c r="H680" s="220">
        <v>168</v>
      </c>
      <c r="I680" s="220">
        <v>168</v>
      </c>
      <c r="J680" s="393">
        <v>377</v>
      </c>
      <c r="K680" s="393">
        <v>577</v>
      </c>
      <c r="L680" s="393">
        <v>6</v>
      </c>
      <c r="M680" s="393">
        <v>23</v>
      </c>
      <c r="N680" s="393">
        <v>0</v>
      </c>
      <c r="O680" s="393">
        <v>0</v>
      </c>
      <c r="P680" s="393">
        <v>8034</v>
      </c>
      <c r="Q680" s="393">
        <v>7429</v>
      </c>
      <c r="R680" s="220">
        <v>78</v>
      </c>
      <c r="S680" s="220">
        <v>76</v>
      </c>
    </row>
    <row r="681" spans="2:19" s="342" customFormat="1" ht="14.25" customHeight="1" x14ac:dyDescent="0.25">
      <c r="B681" s="756"/>
      <c r="C681" s="758" t="s">
        <v>1331</v>
      </c>
      <c r="D681" s="759" t="s">
        <v>1296</v>
      </c>
      <c r="E681" s="760" t="s">
        <v>1296</v>
      </c>
      <c r="F681" s="220">
        <v>2432</v>
      </c>
      <c r="G681" s="220">
        <v>2440</v>
      </c>
      <c r="H681" s="220">
        <v>186</v>
      </c>
      <c r="I681" s="220">
        <v>187</v>
      </c>
      <c r="J681" s="393">
        <v>377</v>
      </c>
      <c r="K681" s="393">
        <v>577</v>
      </c>
      <c r="L681" s="393">
        <v>146</v>
      </c>
      <c r="M681" s="393">
        <v>133</v>
      </c>
      <c r="N681" s="393">
        <v>0</v>
      </c>
      <c r="O681" s="393">
        <v>0</v>
      </c>
      <c r="P681" s="393">
        <v>1920</v>
      </c>
      <c r="Q681" s="393">
        <v>1500</v>
      </c>
      <c r="R681" s="220">
        <v>96</v>
      </c>
      <c r="S681" s="220">
        <v>90</v>
      </c>
    </row>
    <row r="682" spans="2:19" s="342" customFormat="1" ht="14.25" customHeight="1" x14ac:dyDescent="0.25">
      <c r="B682" s="756"/>
      <c r="C682" s="758" t="s">
        <v>1330</v>
      </c>
      <c r="D682" s="759" t="s">
        <v>1297</v>
      </c>
      <c r="E682" s="760" t="s">
        <v>1297</v>
      </c>
      <c r="F682" s="220">
        <v>2432</v>
      </c>
      <c r="G682" s="220">
        <v>2440</v>
      </c>
      <c r="H682" s="220">
        <v>205</v>
      </c>
      <c r="I682" s="220">
        <v>205</v>
      </c>
      <c r="J682" s="393">
        <v>377</v>
      </c>
      <c r="K682" s="393">
        <v>577</v>
      </c>
      <c r="L682" s="393">
        <v>20</v>
      </c>
      <c r="M682" s="393">
        <v>31</v>
      </c>
      <c r="N682" s="393">
        <v>0</v>
      </c>
      <c r="O682" s="393">
        <v>0</v>
      </c>
      <c r="P682" s="393">
        <v>9360</v>
      </c>
      <c r="Q682" s="393">
        <v>8785</v>
      </c>
      <c r="R682" s="220">
        <v>46</v>
      </c>
      <c r="S682" s="220">
        <v>41</v>
      </c>
    </row>
    <row r="683" spans="2:19" s="342" customFormat="1" ht="14.25" customHeight="1" x14ac:dyDescent="0.25">
      <c r="B683" s="756"/>
      <c r="C683" s="758" t="s">
        <v>1332</v>
      </c>
      <c r="D683" s="759" t="s">
        <v>1298</v>
      </c>
      <c r="E683" s="760" t="s">
        <v>1298</v>
      </c>
      <c r="F683" s="220">
        <v>2432</v>
      </c>
      <c r="G683" s="220">
        <v>2440</v>
      </c>
      <c r="H683" s="220">
        <v>141</v>
      </c>
      <c r="I683" s="220">
        <v>144</v>
      </c>
      <c r="J683" s="393">
        <v>377</v>
      </c>
      <c r="K683" s="393">
        <v>577</v>
      </c>
      <c r="L683" s="393">
        <v>60</v>
      </c>
      <c r="M683" s="393">
        <v>90</v>
      </c>
      <c r="N683" s="393">
        <v>0</v>
      </c>
      <c r="O683" s="393">
        <v>0</v>
      </c>
      <c r="P683" s="393">
        <v>3501</v>
      </c>
      <c r="Q683" s="393">
        <v>3161</v>
      </c>
      <c r="R683" s="220">
        <v>55</v>
      </c>
      <c r="S683" s="220">
        <v>54</v>
      </c>
    </row>
    <row r="684" spans="2:19" s="342" customFormat="1" ht="30.75" customHeight="1" x14ac:dyDescent="0.25">
      <c r="B684" s="756"/>
      <c r="C684" s="758" t="s">
        <v>1333</v>
      </c>
      <c r="D684" s="759" t="s">
        <v>1299</v>
      </c>
      <c r="E684" s="760" t="s">
        <v>1299</v>
      </c>
      <c r="F684" s="220">
        <v>2432</v>
      </c>
      <c r="G684" s="220">
        <v>2440</v>
      </c>
      <c r="H684" s="220">
        <v>273</v>
      </c>
      <c r="I684" s="220">
        <v>279</v>
      </c>
      <c r="J684" s="393">
        <v>377</v>
      </c>
      <c r="K684" s="393">
        <v>577</v>
      </c>
      <c r="L684" s="393">
        <v>101</v>
      </c>
      <c r="M684" s="393">
        <v>136</v>
      </c>
      <c r="N684" s="393">
        <v>0</v>
      </c>
      <c r="O684" s="393">
        <v>0</v>
      </c>
      <c r="P684" s="393">
        <v>2182</v>
      </c>
      <c r="Q684" s="393">
        <v>2751</v>
      </c>
      <c r="R684" s="220">
        <v>122</v>
      </c>
      <c r="S684" s="220">
        <v>115</v>
      </c>
    </row>
    <row r="685" spans="2:19" s="342" customFormat="1" ht="12" customHeight="1" x14ac:dyDescent="0.25">
      <c r="B685" s="435"/>
      <c r="C685" s="777"/>
      <c r="D685" s="778"/>
      <c r="E685" s="779"/>
      <c r="F685" s="220"/>
      <c r="G685" s="220"/>
      <c r="H685" s="220"/>
      <c r="I685" s="220"/>
      <c r="J685" s="433"/>
      <c r="K685" s="433"/>
      <c r="L685" s="433"/>
      <c r="M685" s="433"/>
      <c r="N685" s="433"/>
      <c r="O685" s="433"/>
      <c r="P685" s="433"/>
      <c r="Q685" s="433"/>
      <c r="R685" s="220"/>
      <c r="S685" s="220"/>
    </row>
    <row r="686" spans="2:19" s="342" customFormat="1" ht="21" customHeight="1" x14ac:dyDescent="0.25">
      <c r="B686" s="755" t="s">
        <v>76</v>
      </c>
      <c r="C686" s="798" t="s">
        <v>1334</v>
      </c>
      <c r="D686" s="799"/>
      <c r="E686" s="800"/>
      <c r="F686" s="433">
        <v>0</v>
      </c>
      <c r="G686" s="433">
        <v>0</v>
      </c>
      <c r="H686" s="220">
        <v>858.3</v>
      </c>
      <c r="I686" s="220">
        <v>761.9</v>
      </c>
      <c r="J686" s="433">
        <v>0</v>
      </c>
      <c r="K686" s="433">
        <v>0</v>
      </c>
      <c r="L686" s="433">
        <v>48014.400000000001</v>
      </c>
      <c r="M686" s="433">
        <v>47914.9</v>
      </c>
      <c r="N686" s="433">
        <v>1315</v>
      </c>
      <c r="O686" s="433">
        <v>2042</v>
      </c>
      <c r="P686" s="433">
        <v>16210</v>
      </c>
      <c r="Q686" s="433">
        <v>17980</v>
      </c>
      <c r="R686" s="220">
        <v>90</v>
      </c>
      <c r="S686" s="220">
        <v>86</v>
      </c>
    </row>
    <row r="687" spans="2:19" s="342" customFormat="1" ht="30.75" customHeight="1" x14ac:dyDescent="0.25">
      <c r="B687" s="756"/>
      <c r="C687" s="798" t="s">
        <v>1335</v>
      </c>
      <c r="D687" s="799"/>
      <c r="E687" s="800"/>
      <c r="F687" s="433">
        <v>0</v>
      </c>
      <c r="G687" s="433">
        <v>0</v>
      </c>
      <c r="H687" s="433">
        <v>0</v>
      </c>
      <c r="I687" s="433">
        <v>0</v>
      </c>
      <c r="J687" s="433">
        <v>0</v>
      </c>
      <c r="K687" s="433">
        <v>0</v>
      </c>
      <c r="L687" s="433">
        <v>28239.1</v>
      </c>
      <c r="M687" s="433">
        <v>20588.900000000001</v>
      </c>
      <c r="N687" s="433">
        <v>175.2</v>
      </c>
      <c r="O687" s="433">
        <v>-92.4</v>
      </c>
      <c r="P687" s="433">
        <v>3151</v>
      </c>
      <c r="Q687" s="433">
        <v>3075</v>
      </c>
      <c r="R687" s="220">
        <v>24</v>
      </c>
      <c r="S687" s="220">
        <v>19</v>
      </c>
    </row>
    <row r="688" spans="2:19" s="342" customFormat="1" ht="30.75" customHeight="1" x14ac:dyDescent="0.25">
      <c r="B688" s="756"/>
      <c r="C688" s="798" t="s">
        <v>1336</v>
      </c>
      <c r="D688" s="799"/>
      <c r="E688" s="800"/>
      <c r="F688" s="433">
        <v>0</v>
      </c>
      <c r="G688" s="433">
        <v>0</v>
      </c>
      <c r="H688" s="433">
        <v>0</v>
      </c>
      <c r="I688" s="433">
        <v>0</v>
      </c>
      <c r="J688" s="433">
        <v>10260</v>
      </c>
      <c r="K688" s="433">
        <v>10194</v>
      </c>
      <c r="L688" s="433">
        <v>10260</v>
      </c>
      <c r="M688" s="433">
        <v>10194</v>
      </c>
      <c r="N688" s="433">
        <v>-314</v>
      </c>
      <c r="O688" s="433">
        <v>26</v>
      </c>
      <c r="P688" s="433">
        <v>10660</v>
      </c>
      <c r="Q688" s="433">
        <v>8778</v>
      </c>
      <c r="R688" s="220">
        <v>25</v>
      </c>
      <c r="S688" s="220">
        <v>25</v>
      </c>
    </row>
    <row r="689" spans="2:19" s="342" customFormat="1" ht="17.25" customHeight="1" x14ac:dyDescent="0.25">
      <c r="B689" s="756"/>
      <c r="C689" s="798" t="s">
        <v>1337</v>
      </c>
      <c r="D689" s="799"/>
      <c r="E689" s="800"/>
      <c r="F689" s="433">
        <v>74233</v>
      </c>
      <c r="G689" s="433">
        <v>74015</v>
      </c>
      <c r="H689" s="433">
        <v>74233</v>
      </c>
      <c r="I689" s="433">
        <v>74015</v>
      </c>
      <c r="J689" s="433">
        <v>6014.8</v>
      </c>
      <c r="K689" s="433">
        <v>6431.7</v>
      </c>
      <c r="L689" s="494">
        <v>6014.8</v>
      </c>
      <c r="M689" s="494">
        <v>6431.7</v>
      </c>
      <c r="N689" s="433">
        <v>114.7</v>
      </c>
      <c r="O689" s="433">
        <v>54.8</v>
      </c>
      <c r="P689" s="433">
        <v>25446</v>
      </c>
      <c r="Q689" s="433">
        <v>24263</v>
      </c>
      <c r="R689" s="220">
        <v>11</v>
      </c>
      <c r="S689" s="220">
        <v>11</v>
      </c>
    </row>
    <row r="690" spans="2:19" s="342" customFormat="1" ht="30.75" customHeight="1" x14ac:dyDescent="0.25">
      <c r="B690" s="756"/>
      <c r="C690" s="798" t="s">
        <v>1338</v>
      </c>
      <c r="D690" s="799"/>
      <c r="E690" s="800"/>
      <c r="F690" s="433">
        <v>13737</v>
      </c>
      <c r="G690" s="433">
        <v>17480</v>
      </c>
      <c r="H690" s="433">
        <v>13737</v>
      </c>
      <c r="I690" s="433">
        <v>17480</v>
      </c>
      <c r="J690" s="433">
        <v>9071.7000000000007</v>
      </c>
      <c r="K690" s="433">
        <v>9740</v>
      </c>
      <c r="L690" s="433">
        <v>9071.7000000000007</v>
      </c>
      <c r="M690" s="433">
        <v>9740</v>
      </c>
      <c r="N690" s="433">
        <v>0</v>
      </c>
      <c r="O690" s="433">
        <v>0</v>
      </c>
      <c r="P690" s="433">
        <v>0</v>
      </c>
      <c r="Q690" s="433">
        <v>0</v>
      </c>
      <c r="R690" s="220">
        <v>17</v>
      </c>
      <c r="S690" s="220">
        <v>17</v>
      </c>
    </row>
    <row r="691" spans="2:19" s="342" customFormat="1" ht="30.75" customHeight="1" x14ac:dyDescent="0.25">
      <c r="B691" s="756"/>
      <c r="C691" s="798" t="s">
        <v>1339</v>
      </c>
      <c r="D691" s="799"/>
      <c r="E691" s="800"/>
      <c r="F691" s="433">
        <v>4750</v>
      </c>
      <c r="G691" s="433">
        <v>6026</v>
      </c>
      <c r="H691" s="433">
        <v>4750</v>
      </c>
      <c r="I691" s="433">
        <v>6026</v>
      </c>
      <c r="J691" s="433">
        <v>1020.4</v>
      </c>
      <c r="K691" s="433">
        <v>1205.2</v>
      </c>
      <c r="L691" s="433">
        <v>1020.4</v>
      </c>
      <c r="M691" s="433">
        <v>1205.2</v>
      </c>
      <c r="N691" s="433">
        <v>0</v>
      </c>
      <c r="O691" s="433">
        <v>0</v>
      </c>
      <c r="P691" s="433">
        <v>0</v>
      </c>
      <c r="Q691" s="433">
        <v>0</v>
      </c>
      <c r="R691" s="220">
        <v>4</v>
      </c>
      <c r="S691" s="220">
        <v>4</v>
      </c>
    </row>
    <row r="692" spans="2:19" s="342" customFormat="1" ht="18.75" customHeight="1" x14ac:dyDescent="0.25">
      <c r="B692" s="756"/>
      <c r="C692" s="798" t="s">
        <v>1343</v>
      </c>
      <c r="D692" s="799"/>
      <c r="E692" s="800"/>
      <c r="F692" s="220">
        <v>1016</v>
      </c>
      <c r="G692" s="220">
        <v>1045</v>
      </c>
      <c r="H692" s="220">
        <v>19</v>
      </c>
      <c r="I692" s="220">
        <v>20</v>
      </c>
      <c r="J692" s="433">
        <v>5432.8</v>
      </c>
      <c r="K692" s="433">
        <v>5403.5</v>
      </c>
      <c r="L692" s="433">
        <v>235.8</v>
      </c>
      <c r="M692" s="433">
        <v>274.3</v>
      </c>
      <c r="N692" s="433">
        <v>0</v>
      </c>
      <c r="O692" s="433">
        <v>0</v>
      </c>
      <c r="P692" s="433">
        <v>1013</v>
      </c>
      <c r="Q692" s="433">
        <v>1116</v>
      </c>
      <c r="R692" s="220">
        <v>16.5</v>
      </c>
      <c r="S692" s="220">
        <v>15.4</v>
      </c>
    </row>
    <row r="693" spans="2:19" s="342" customFormat="1" ht="30.75" customHeight="1" x14ac:dyDescent="0.25">
      <c r="B693" s="756"/>
      <c r="C693" s="798" t="s">
        <v>1344</v>
      </c>
      <c r="D693" s="799"/>
      <c r="E693" s="800"/>
      <c r="F693" s="220">
        <v>1016</v>
      </c>
      <c r="G693" s="220">
        <v>1045</v>
      </c>
      <c r="H693" s="220">
        <v>75</v>
      </c>
      <c r="I693" s="220">
        <v>77</v>
      </c>
      <c r="J693" s="433">
        <v>5432.8</v>
      </c>
      <c r="K693" s="433">
        <v>5403.5</v>
      </c>
      <c r="L693" s="433">
        <v>1190.2</v>
      </c>
      <c r="M693" s="433">
        <v>1300</v>
      </c>
      <c r="N693" s="433">
        <v>0</v>
      </c>
      <c r="O693" s="433">
        <v>0</v>
      </c>
      <c r="P693" s="433">
        <v>588</v>
      </c>
      <c r="Q693" s="433">
        <v>606</v>
      </c>
      <c r="R693" s="220">
        <v>26.1</v>
      </c>
      <c r="S693" s="220">
        <v>26.4</v>
      </c>
    </row>
    <row r="694" spans="2:19" s="342" customFormat="1" ht="30.75" customHeight="1" x14ac:dyDescent="0.25">
      <c r="B694" s="756"/>
      <c r="C694" s="798" t="s">
        <v>1340</v>
      </c>
      <c r="D694" s="799"/>
      <c r="E694" s="800"/>
      <c r="F694" s="220">
        <v>1016</v>
      </c>
      <c r="G694" s="220">
        <v>1045</v>
      </c>
      <c r="H694" s="220">
        <v>147</v>
      </c>
      <c r="I694" s="220">
        <v>139</v>
      </c>
      <c r="J694" s="433">
        <v>5432.8</v>
      </c>
      <c r="K694" s="433">
        <v>5403.5</v>
      </c>
      <c r="L694" s="433">
        <v>2400</v>
      </c>
      <c r="M694" s="433">
        <v>2117.4</v>
      </c>
      <c r="N694" s="433">
        <v>0</v>
      </c>
      <c r="O694" s="433">
        <v>0</v>
      </c>
      <c r="P694" s="433">
        <v>11072</v>
      </c>
      <c r="Q694" s="433">
        <v>12220</v>
      </c>
      <c r="R694" s="220">
        <v>51</v>
      </c>
      <c r="S694" s="220">
        <v>51</v>
      </c>
    </row>
    <row r="695" spans="2:19" s="342" customFormat="1" ht="30.75" customHeight="1" x14ac:dyDescent="0.25">
      <c r="B695" s="756"/>
      <c r="C695" s="798" t="s">
        <v>1345</v>
      </c>
      <c r="D695" s="799"/>
      <c r="E695" s="800"/>
      <c r="F695" s="220">
        <v>1016</v>
      </c>
      <c r="G695" s="220">
        <v>1045</v>
      </c>
      <c r="H695" s="220">
        <v>25</v>
      </c>
      <c r="I695" s="220">
        <v>23</v>
      </c>
      <c r="J695" s="433">
        <v>5432.8</v>
      </c>
      <c r="K695" s="433">
        <v>5403.5</v>
      </c>
      <c r="L695" s="433">
        <v>269.8</v>
      </c>
      <c r="M695" s="433">
        <v>303.89999999999998</v>
      </c>
      <c r="N695" s="433">
        <v>0</v>
      </c>
      <c r="O695" s="433">
        <v>0</v>
      </c>
      <c r="P695" s="433">
        <v>307</v>
      </c>
      <c r="Q695" s="433">
        <v>307</v>
      </c>
      <c r="R695" s="220">
        <v>15.1</v>
      </c>
      <c r="S695" s="220">
        <v>15.1</v>
      </c>
    </row>
    <row r="696" spans="2:19" s="342" customFormat="1" ht="30.75" customHeight="1" x14ac:dyDescent="0.25">
      <c r="B696" s="756"/>
      <c r="C696" s="798" t="s">
        <v>1347</v>
      </c>
      <c r="D696" s="799"/>
      <c r="E696" s="800"/>
      <c r="F696" s="220">
        <v>1016</v>
      </c>
      <c r="G696" s="220">
        <v>1045</v>
      </c>
      <c r="H696" s="220">
        <v>27</v>
      </c>
      <c r="I696" s="220">
        <v>30</v>
      </c>
      <c r="J696" s="433">
        <v>5432.8</v>
      </c>
      <c r="K696" s="433">
        <v>5403.5</v>
      </c>
      <c r="L696" s="433">
        <v>408.1</v>
      </c>
      <c r="M696" s="433">
        <v>450</v>
      </c>
      <c r="N696" s="433">
        <v>0</v>
      </c>
      <c r="O696" s="433">
        <v>0</v>
      </c>
      <c r="P696" s="433">
        <v>6019</v>
      </c>
      <c r="Q696" s="433">
        <v>6019</v>
      </c>
      <c r="R696" s="220">
        <v>20.6</v>
      </c>
      <c r="S696" s="220">
        <v>20.6</v>
      </c>
    </row>
    <row r="697" spans="2:19" s="342" customFormat="1" ht="30.75" customHeight="1" x14ac:dyDescent="0.25">
      <c r="B697" s="756"/>
      <c r="C697" s="798" t="s">
        <v>1341</v>
      </c>
      <c r="D697" s="799"/>
      <c r="E697" s="800"/>
      <c r="F697" s="220">
        <v>1016</v>
      </c>
      <c r="G697" s="220">
        <v>1045</v>
      </c>
      <c r="H697" s="220">
        <v>24</v>
      </c>
      <c r="I697" s="220">
        <v>21</v>
      </c>
      <c r="J697" s="433">
        <v>5432.8</v>
      </c>
      <c r="K697" s="433">
        <v>5403.5</v>
      </c>
      <c r="L697" s="433">
        <v>286.89999999999998</v>
      </c>
      <c r="M697" s="433">
        <v>278.5</v>
      </c>
      <c r="N697" s="433">
        <v>0</v>
      </c>
      <c r="O697" s="433">
        <v>0</v>
      </c>
      <c r="P697" s="433">
        <v>623</v>
      </c>
      <c r="Q697" s="433">
        <v>701</v>
      </c>
      <c r="R697" s="220">
        <v>16.600000000000001</v>
      </c>
      <c r="S697" s="220">
        <v>16.3</v>
      </c>
    </row>
    <row r="698" spans="2:19" s="342" customFormat="1" ht="30.75" customHeight="1" x14ac:dyDescent="0.25">
      <c r="B698" s="756"/>
      <c r="C698" s="798" t="s">
        <v>1342</v>
      </c>
      <c r="D698" s="799"/>
      <c r="E698" s="800"/>
      <c r="F698" s="220">
        <v>1016</v>
      </c>
      <c r="G698" s="220">
        <v>1045</v>
      </c>
      <c r="H698" s="220">
        <v>39</v>
      </c>
      <c r="I698" s="220">
        <v>39</v>
      </c>
      <c r="J698" s="433">
        <v>5432.8</v>
      </c>
      <c r="K698" s="433">
        <v>5403.5</v>
      </c>
      <c r="L698" s="433">
        <v>507.8</v>
      </c>
      <c r="M698" s="433">
        <v>517.4</v>
      </c>
      <c r="N698" s="433">
        <v>0</v>
      </c>
      <c r="O698" s="433">
        <v>0</v>
      </c>
      <c r="P698" s="433">
        <v>915</v>
      </c>
      <c r="Q698" s="433">
        <v>986</v>
      </c>
      <c r="R698" s="220">
        <v>29.9</v>
      </c>
      <c r="S698" s="220">
        <v>27.6</v>
      </c>
    </row>
    <row r="699" spans="2:19" s="342" customFormat="1" ht="30.75" customHeight="1" x14ac:dyDescent="0.25">
      <c r="B699" s="756"/>
      <c r="C699" s="798" t="s">
        <v>1346</v>
      </c>
      <c r="D699" s="799"/>
      <c r="E699" s="800"/>
      <c r="F699" s="220">
        <v>1016</v>
      </c>
      <c r="G699" s="220">
        <v>1045</v>
      </c>
      <c r="H699" s="220">
        <v>13</v>
      </c>
      <c r="I699" s="220">
        <v>13</v>
      </c>
      <c r="J699" s="433">
        <v>5432.8</v>
      </c>
      <c r="K699" s="433">
        <v>5403.5</v>
      </c>
      <c r="L699" s="433">
        <v>134.19999999999999</v>
      </c>
      <c r="M699" s="433">
        <v>162</v>
      </c>
      <c r="N699" s="433">
        <v>0</v>
      </c>
      <c r="O699" s="433">
        <v>0</v>
      </c>
      <c r="P699" s="433">
        <v>220</v>
      </c>
      <c r="Q699" s="433">
        <v>617</v>
      </c>
      <c r="R699" s="220">
        <v>12.1</v>
      </c>
      <c r="S699" s="220">
        <v>12.2</v>
      </c>
    </row>
    <row r="700" spans="2:19" s="342" customFormat="1" ht="30.75" customHeight="1" x14ac:dyDescent="0.25">
      <c r="B700" s="756"/>
      <c r="C700" s="798" t="s">
        <v>1349</v>
      </c>
      <c r="D700" s="799"/>
      <c r="E700" s="800"/>
      <c r="F700" s="220">
        <v>2533</v>
      </c>
      <c r="G700" s="220">
        <v>2639</v>
      </c>
      <c r="H700" s="220">
        <v>28</v>
      </c>
      <c r="I700" s="220">
        <v>28</v>
      </c>
      <c r="J700" s="433">
        <v>1979.7</v>
      </c>
      <c r="K700" s="433">
        <v>3886.6</v>
      </c>
      <c r="L700" s="433">
        <v>84.2</v>
      </c>
      <c r="M700" s="433">
        <v>74.900000000000006</v>
      </c>
      <c r="N700" s="433">
        <v>0</v>
      </c>
      <c r="O700" s="433">
        <v>0</v>
      </c>
      <c r="P700" s="433">
        <v>150.1</v>
      </c>
      <c r="Q700" s="433">
        <v>210.2</v>
      </c>
      <c r="R700" s="220">
        <v>29</v>
      </c>
      <c r="S700" s="220">
        <v>27.7</v>
      </c>
    </row>
    <row r="701" spans="2:19" s="342" customFormat="1" ht="30.75" customHeight="1" x14ac:dyDescent="0.25">
      <c r="B701" s="756"/>
      <c r="C701" s="798" t="s">
        <v>1350</v>
      </c>
      <c r="D701" s="799"/>
      <c r="E701" s="800"/>
      <c r="F701" s="220">
        <v>2533</v>
      </c>
      <c r="G701" s="220">
        <v>2639</v>
      </c>
      <c r="H701" s="220">
        <v>239</v>
      </c>
      <c r="I701" s="220">
        <v>213</v>
      </c>
      <c r="J701" s="433">
        <v>1979.7</v>
      </c>
      <c r="K701" s="433">
        <v>3886.6</v>
      </c>
      <c r="L701" s="433">
        <v>159.30000000000001</v>
      </c>
      <c r="M701" s="433">
        <v>178.9</v>
      </c>
      <c r="N701" s="433">
        <v>0</v>
      </c>
      <c r="O701" s="433">
        <v>0</v>
      </c>
      <c r="P701" s="433">
        <v>43518</v>
      </c>
      <c r="Q701" s="433">
        <v>43052</v>
      </c>
      <c r="R701" s="220">
        <v>62.6</v>
      </c>
      <c r="S701" s="220">
        <v>64.099999999999994</v>
      </c>
    </row>
    <row r="702" spans="2:19" s="342" customFormat="1" ht="30.75" customHeight="1" x14ac:dyDescent="0.25">
      <c r="B702" s="756"/>
      <c r="C702" s="798" t="s">
        <v>1352</v>
      </c>
      <c r="D702" s="799"/>
      <c r="E702" s="800"/>
      <c r="F702" s="220">
        <v>2533</v>
      </c>
      <c r="G702" s="220">
        <v>2639</v>
      </c>
      <c r="H702" s="220">
        <v>35</v>
      </c>
      <c r="I702" s="220">
        <v>32</v>
      </c>
      <c r="J702" s="433">
        <v>1979.7</v>
      </c>
      <c r="K702" s="433">
        <v>3886.6</v>
      </c>
      <c r="L702" s="433">
        <v>0</v>
      </c>
      <c r="M702" s="433">
        <v>0</v>
      </c>
      <c r="N702" s="433">
        <v>0</v>
      </c>
      <c r="O702" s="433">
        <v>0</v>
      </c>
      <c r="P702" s="433">
        <v>129.5</v>
      </c>
      <c r="Q702" s="433">
        <v>214.6</v>
      </c>
      <c r="R702" s="220">
        <v>17</v>
      </c>
      <c r="S702" s="220">
        <v>17</v>
      </c>
    </row>
    <row r="703" spans="2:19" s="342" customFormat="1" ht="30.75" customHeight="1" x14ac:dyDescent="0.25">
      <c r="B703" s="756"/>
      <c r="C703" s="798" t="s">
        <v>1353</v>
      </c>
      <c r="D703" s="799"/>
      <c r="E703" s="800"/>
      <c r="F703" s="220">
        <v>2533</v>
      </c>
      <c r="G703" s="220">
        <v>2639</v>
      </c>
      <c r="H703" s="220">
        <v>173</v>
      </c>
      <c r="I703" s="220">
        <v>182</v>
      </c>
      <c r="J703" s="433">
        <v>1979.7</v>
      </c>
      <c r="K703" s="433">
        <v>3886.6</v>
      </c>
      <c r="L703" s="433">
        <v>248.9</v>
      </c>
      <c r="M703" s="433">
        <v>416.3</v>
      </c>
      <c r="N703" s="433">
        <v>0</v>
      </c>
      <c r="O703" s="433">
        <v>0</v>
      </c>
      <c r="P703" s="433">
        <v>26123</v>
      </c>
      <c r="Q703" s="433">
        <v>25473</v>
      </c>
      <c r="R703" s="220">
        <v>60.8</v>
      </c>
      <c r="S703" s="220">
        <v>60.1</v>
      </c>
    </row>
    <row r="704" spans="2:19" s="342" customFormat="1" ht="30.75" customHeight="1" x14ac:dyDescent="0.25">
      <c r="B704" s="756"/>
      <c r="C704" s="798" t="s">
        <v>1354</v>
      </c>
      <c r="D704" s="799"/>
      <c r="E704" s="800"/>
      <c r="F704" s="220">
        <v>2533</v>
      </c>
      <c r="G704" s="220">
        <v>2639</v>
      </c>
      <c r="H704" s="220">
        <v>56</v>
      </c>
      <c r="I704" s="220">
        <v>51</v>
      </c>
      <c r="J704" s="433">
        <v>1979.7</v>
      </c>
      <c r="K704" s="433">
        <v>3886.6</v>
      </c>
      <c r="L704" s="433">
        <v>92.9</v>
      </c>
      <c r="M704" s="433">
        <v>147.1</v>
      </c>
      <c r="N704" s="433">
        <v>0</v>
      </c>
      <c r="O704" s="433">
        <v>0</v>
      </c>
      <c r="P704" s="433">
        <v>4507</v>
      </c>
      <c r="Q704" s="433">
        <v>4640</v>
      </c>
      <c r="R704" s="220">
        <v>29.5</v>
      </c>
      <c r="S704" s="220">
        <v>28.7</v>
      </c>
    </row>
    <row r="705" spans="2:19" s="342" customFormat="1" ht="30.75" customHeight="1" x14ac:dyDescent="0.25">
      <c r="B705" s="756"/>
      <c r="C705" s="798" t="s">
        <v>1355</v>
      </c>
      <c r="D705" s="799"/>
      <c r="E705" s="800"/>
      <c r="F705" s="220">
        <v>2533</v>
      </c>
      <c r="G705" s="220">
        <v>2639</v>
      </c>
      <c r="H705" s="220">
        <v>109</v>
      </c>
      <c r="I705" s="220">
        <v>103</v>
      </c>
      <c r="J705" s="433">
        <v>1979.7</v>
      </c>
      <c r="K705" s="433">
        <v>3886.6</v>
      </c>
      <c r="L705" s="433">
        <v>0</v>
      </c>
      <c r="M705" s="433">
        <v>81.489999999999995</v>
      </c>
      <c r="N705" s="433">
        <v>0</v>
      </c>
      <c r="O705" s="433">
        <v>0</v>
      </c>
      <c r="P705" s="433">
        <v>480</v>
      </c>
      <c r="Q705" s="433">
        <v>0</v>
      </c>
      <c r="R705" s="220">
        <v>69.2</v>
      </c>
      <c r="S705" s="220">
        <v>68.099999999999994</v>
      </c>
    </row>
    <row r="706" spans="2:19" s="342" customFormat="1" ht="30.75" customHeight="1" x14ac:dyDescent="0.25">
      <c r="B706" s="756"/>
      <c r="C706" s="798" t="s">
        <v>1356</v>
      </c>
      <c r="D706" s="799"/>
      <c r="E706" s="800"/>
      <c r="F706" s="220">
        <v>2533</v>
      </c>
      <c r="G706" s="220">
        <v>2639</v>
      </c>
      <c r="H706" s="220">
        <v>481</v>
      </c>
      <c r="I706" s="220">
        <v>510</v>
      </c>
      <c r="J706" s="433">
        <v>1979.7</v>
      </c>
      <c r="K706" s="433">
        <v>3886.6</v>
      </c>
      <c r="L706" s="433">
        <v>572.4</v>
      </c>
      <c r="M706" s="433">
        <v>1282.8</v>
      </c>
      <c r="N706" s="433">
        <v>0</v>
      </c>
      <c r="O706" s="433">
        <v>0</v>
      </c>
      <c r="P706" s="433">
        <v>36514</v>
      </c>
      <c r="Q706" s="433">
        <v>38130</v>
      </c>
      <c r="R706" s="220">
        <v>72.400000000000006</v>
      </c>
      <c r="S706" s="220">
        <v>101.6</v>
      </c>
    </row>
    <row r="707" spans="2:19" s="342" customFormat="1" ht="30.75" customHeight="1" x14ac:dyDescent="0.25">
      <c r="B707" s="756"/>
      <c r="C707" s="798" t="s">
        <v>1357</v>
      </c>
      <c r="D707" s="799"/>
      <c r="E707" s="800"/>
      <c r="F707" s="220">
        <v>2533</v>
      </c>
      <c r="G707" s="220">
        <v>2639</v>
      </c>
      <c r="H707" s="220">
        <v>22</v>
      </c>
      <c r="I707" s="220">
        <v>23</v>
      </c>
      <c r="J707" s="433">
        <v>1979.7</v>
      </c>
      <c r="K707" s="433">
        <v>3886.6</v>
      </c>
      <c r="L707" s="433">
        <v>26.9</v>
      </c>
      <c r="M707" s="433">
        <v>28.8</v>
      </c>
      <c r="N707" s="433">
        <v>0</v>
      </c>
      <c r="O707" s="433">
        <v>0</v>
      </c>
      <c r="P707" s="433">
        <v>559477</v>
      </c>
      <c r="Q707" s="433">
        <v>462192</v>
      </c>
      <c r="R707" s="220">
        <v>22.3</v>
      </c>
      <c r="S707" s="220">
        <v>21.5</v>
      </c>
    </row>
    <row r="708" spans="2:19" s="342" customFormat="1" ht="30.75" customHeight="1" x14ac:dyDescent="0.25">
      <c r="B708" s="756"/>
      <c r="C708" s="798" t="s">
        <v>1358</v>
      </c>
      <c r="D708" s="799"/>
      <c r="E708" s="800"/>
      <c r="F708" s="220">
        <v>2533</v>
      </c>
      <c r="G708" s="220">
        <v>2639</v>
      </c>
      <c r="H708" s="220">
        <v>93</v>
      </c>
      <c r="I708" s="220">
        <v>73</v>
      </c>
      <c r="J708" s="433">
        <v>1979.7</v>
      </c>
      <c r="K708" s="433">
        <v>3886.6</v>
      </c>
      <c r="L708" s="433">
        <v>53.7</v>
      </c>
      <c r="M708" s="433">
        <v>61.3</v>
      </c>
      <c r="N708" s="433">
        <v>0</v>
      </c>
      <c r="O708" s="433">
        <v>0</v>
      </c>
      <c r="P708" s="433">
        <v>1452</v>
      </c>
      <c r="Q708" s="433">
        <v>0</v>
      </c>
      <c r="R708" s="220">
        <v>34</v>
      </c>
      <c r="S708" s="220">
        <v>34.799999999999997</v>
      </c>
    </row>
    <row r="709" spans="2:19" s="342" customFormat="1" ht="30.75" customHeight="1" x14ac:dyDescent="0.25">
      <c r="B709" s="756"/>
      <c r="C709" s="798" t="s">
        <v>1359</v>
      </c>
      <c r="D709" s="799"/>
      <c r="E709" s="800"/>
      <c r="F709" s="220">
        <v>2533</v>
      </c>
      <c r="G709" s="220">
        <v>2639</v>
      </c>
      <c r="H709" s="220">
        <v>69</v>
      </c>
      <c r="I709" s="220">
        <v>69</v>
      </c>
      <c r="J709" s="433">
        <v>1979.7</v>
      </c>
      <c r="K709" s="433">
        <v>3886.6</v>
      </c>
      <c r="L709" s="433">
        <v>174.2</v>
      </c>
      <c r="M709" s="433">
        <v>208.1</v>
      </c>
      <c r="N709" s="433">
        <v>0</v>
      </c>
      <c r="O709" s="433">
        <v>0</v>
      </c>
      <c r="P709" s="433">
        <v>10568.8</v>
      </c>
      <c r="Q709" s="433">
        <v>10798.5</v>
      </c>
      <c r="R709" s="220">
        <v>40</v>
      </c>
      <c r="S709" s="220">
        <v>33.799999999999997</v>
      </c>
    </row>
    <row r="710" spans="2:19" s="342" customFormat="1" ht="30.75" customHeight="1" x14ac:dyDescent="0.25">
      <c r="B710" s="756"/>
      <c r="C710" s="798" t="s">
        <v>1351</v>
      </c>
      <c r="D710" s="799"/>
      <c r="E710" s="800"/>
      <c r="F710" s="220">
        <v>2533</v>
      </c>
      <c r="G710" s="220">
        <v>2639</v>
      </c>
      <c r="H710" s="220">
        <v>76</v>
      </c>
      <c r="I710" s="220">
        <v>65</v>
      </c>
      <c r="J710" s="433">
        <v>1979.7</v>
      </c>
      <c r="K710" s="433">
        <v>3886.6</v>
      </c>
      <c r="L710" s="433">
        <v>3.3</v>
      </c>
      <c r="M710" s="433">
        <v>787</v>
      </c>
      <c r="N710" s="433">
        <v>0</v>
      </c>
      <c r="O710" s="433">
        <v>0</v>
      </c>
      <c r="P710" s="433">
        <v>94</v>
      </c>
      <c r="Q710" s="433">
        <v>108</v>
      </c>
      <c r="R710" s="220">
        <v>44.2</v>
      </c>
      <c r="S710" s="220">
        <v>43.4</v>
      </c>
    </row>
    <row r="711" spans="2:19" s="342" customFormat="1" ht="30.75" customHeight="1" x14ac:dyDescent="0.25">
      <c r="B711" s="757"/>
      <c r="C711" s="774" t="s">
        <v>1348</v>
      </c>
      <c r="D711" s="775"/>
      <c r="E711" s="776"/>
      <c r="F711" s="220">
        <v>2533</v>
      </c>
      <c r="G711" s="220">
        <v>2639</v>
      </c>
      <c r="H711" s="220">
        <v>282</v>
      </c>
      <c r="I711" s="220">
        <v>270</v>
      </c>
      <c r="J711" s="433">
        <v>1979.7</v>
      </c>
      <c r="K711" s="433">
        <v>3886.6</v>
      </c>
      <c r="L711" s="433">
        <v>563.9</v>
      </c>
      <c r="M711" s="433">
        <v>619.9</v>
      </c>
      <c r="N711" s="433">
        <v>0</v>
      </c>
      <c r="O711" s="433">
        <v>0</v>
      </c>
      <c r="P711" s="433">
        <v>16496</v>
      </c>
      <c r="Q711" s="433">
        <v>16729</v>
      </c>
      <c r="R711" s="220">
        <v>50.6</v>
      </c>
      <c r="S711" s="220">
        <v>52.5</v>
      </c>
    </row>
    <row r="712" spans="2:19" s="67" customFormat="1" ht="16.5" customHeight="1" x14ac:dyDescent="0.25">
      <c r="B712" s="307"/>
      <c r="C712" s="777"/>
      <c r="D712" s="778"/>
      <c r="E712" s="779"/>
      <c r="F712" s="220"/>
      <c r="G712" s="220"/>
      <c r="H712" s="282"/>
      <c r="I712" s="282"/>
      <c r="J712" s="282"/>
      <c r="K712" s="282"/>
      <c r="L712" s="282"/>
      <c r="M712" s="282"/>
      <c r="N712" s="282"/>
      <c r="O712" s="282"/>
      <c r="P712" s="282"/>
      <c r="Q712" s="282"/>
      <c r="R712" s="220"/>
      <c r="S712" s="220"/>
    </row>
    <row r="713" spans="2:19" s="67" customFormat="1" ht="17.25" customHeight="1" x14ac:dyDescent="0.25">
      <c r="B713" s="910" t="s">
        <v>35</v>
      </c>
      <c r="C713" s="758" t="s">
        <v>676</v>
      </c>
      <c r="D713" s="759" t="s">
        <v>652</v>
      </c>
      <c r="E713" s="760" t="s">
        <v>652</v>
      </c>
      <c r="F713" s="220">
        <v>869</v>
      </c>
      <c r="G713" s="220">
        <v>855</v>
      </c>
      <c r="H713" s="220">
        <v>105</v>
      </c>
      <c r="I713" s="220">
        <v>96</v>
      </c>
      <c r="J713" s="282">
        <v>4554.22</v>
      </c>
      <c r="K713" s="282">
        <v>4498.32</v>
      </c>
      <c r="L713" s="282">
        <v>720.1</v>
      </c>
      <c r="M713" s="282">
        <v>755.2</v>
      </c>
      <c r="N713" s="282">
        <v>0</v>
      </c>
      <c r="O713" s="282">
        <v>0</v>
      </c>
      <c r="P713" s="282">
        <v>5620.3</v>
      </c>
      <c r="Q713" s="282">
        <v>5730.2</v>
      </c>
      <c r="R713" s="220">
        <v>32</v>
      </c>
      <c r="S713" s="220">
        <v>29.6</v>
      </c>
    </row>
    <row r="714" spans="2:19" s="67" customFormat="1" ht="15" customHeight="1" x14ac:dyDescent="0.25">
      <c r="B714" s="911"/>
      <c r="C714" s="758" t="s">
        <v>677</v>
      </c>
      <c r="D714" s="759" t="s">
        <v>653</v>
      </c>
      <c r="E714" s="760" t="s">
        <v>653</v>
      </c>
      <c r="F714" s="220">
        <v>869</v>
      </c>
      <c r="G714" s="220">
        <v>855</v>
      </c>
      <c r="H714" s="220">
        <v>41</v>
      </c>
      <c r="I714" s="220">
        <v>45</v>
      </c>
      <c r="J714" s="282">
        <v>4554.22</v>
      </c>
      <c r="K714" s="282">
        <v>4498.32</v>
      </c>
      <c r="L714" s="282">
        <v>527.20000000000005</v>
      </c>
      <c r="M714" s="282">
        <v>451.7</v>
      </c>
      <c r="N714" s="282">
        <v>0</v>
      </c>
      <c r="O714" s="282">
        <v>0</v>
      </c>
      <c r="P714" s="282">
        <v>3471.5</v>
      </c>
      <c r="Q714" s="282">
        <v>3535.81</v>
      </c>
      <c r="R714" s="220">
        <v>13</v>
      </c>
      <c r="S714" s="220">
        <v>13.1</v>
      </c>
    </row>
    <row r="715" spans="2:19" s="67" customFormat="1" ht="30" customHeight="1" x14ac:dyDescent="0.25">
      <c r="B715" s="911"/>
      <c r="C715" s="758" t="s">
        <v>673</v>
      </c>
      <c r="D715" s="759" t="s">
        <v>654</v>
      </c>
      <c r="E715" s="760" t="s">
        <v>654</v>
      </c>
      <c r="F715" s="220">
        <v>869</v>
      </c>
      <c r="G715" s="220">
        <v>855</v>
      </c>
      <c r="H715" s="220">
        <v>84</v>
      </c>
      <c r="I715" s="220">
        <v>81</v>
      </c>
      <c r="J715" s="282">
        <v>4554.22</v>
      </c>
      <c r="K715" s="282">
        <v>4498.32</v>
      </c>
      <c r="L715" s="282">
        <v>637.79999999999995</v>
      </c>
      <c r="M715" s="282">
        <v>624</v>
      </c>
      <c r="N715" s="282">
        <v>0</v>
      </c>
      <c r="O715" s="282">
        <v>0</v>
      </c>
      <c r="P715" s="282">
        <v>6401.6</v>
      </c>
      <c r="Q715" s="282">
        <v>6557.3</v>
      </c>
      <c r="R715" s="220">
        <v>25</v>
      </c>
      <c r="S715" s="220">
        <v>24.1</v>
      </c>
    </row>
    <row r="716" spans="2:19" s="67" customFormat="1" ht="30.75" customHeight="1" x14ac:dyDescent="0.25">
      <c r="B716" s="911"/>
      <c r="C716" s="758" t="s">
        <v>672</v>
      </c>
      <c r="D716" s="759" t="s">
        <v>655</v>
      </c>
      <c r="E716" s="760" t="s">
        <v>655</v>
      </c>
      <c r="F716" s="220">
        <v>869</v>
      </c>
      <c r="G716" s="220">
        <v>855</v>
      </c>
      <c r="H716" s="220">
        <v>67</v>
      </c>
      <c r="I716" s="220">
        <v>109</v>
      </c>
      <c r="J716" s="282">
        <v>4554.22</v>
      </c>
      <c r="K716" s="282">
        <v>4498.32</v>
      </c>
      <c r="L716" s="282">
        <v>509.4</v>
      </c>
      <c r="M716" s="282">
        <v>670.8</v>
      </c>
      <c r="N716" s="282">
        <v>0</v>
      </c>
      <c r="O716" s="282">
        <v>0</v>
      </c>
      <c r="P716" s="282">
        <v>22203.599999999999</v>
      </c>
      <c r="Q716" s="282">
        <v>48589.4</v>
      </c>
      <c r="R716" s="220">
        <v>25.2</v>
      </c>
      <c r="S716" s="220">
        <v>29.6</v>
      </c>
    </row>
    <row r="717" spans="2:19" s="67" customFormat="1" ht="28.5" customHeight="1" x14ac:dyDescent="0.25">
      <c r="B717" s="911"/>
      <c r="C717" s="758" t="s">
        <v>678</v>
      </c>
      <c r="D717" s="759" t="s">
        <v>656</v>
      </c>
      <c r="E717" s="760" t="s">
        <v>656</v>
      </c>
      <c r="F717" s="220">
        <v>869</v>
      </c>
      <c r="G717" s="220">
        <v>855</v>
      </c>
      <c r="H717" s="220">
        <v>40</v>
      </c>
      <c r="I717" s="220">
        <v>49</v>
      </c>
      <c r="J717" s="282">
        <v>4554.22</v>
      </c>
      <c r="K717" s="282">
        <v>4498.32</v>
      </c>
      <c r="L717" s="282">
        <v>398.2</v>
      </c>
      <c r="M717" s="282">
        <v>326</v>
      </c>
      <c r="N717" s="282">
        <v>0</v>
      </c>
      <c r="O717" s="282">
        <v>0</v>
      </c>
      <c r="P717" s="282">
        <v>4880.2</v>
      </c>
      <c r="Q717" s="282">
        <v>4969.5200000000004</v>
      </c>
      <c r="R717" s="220">
        <v>22.3</v>
      </c>
      <c r="S717" s="220">
        <v>22.3</v>
      </c>
    </row>
    <row r="718" spans="2:19" s="67" customFormat="1" ht="29.25" customHeight="1" x14ac:dyDescent="0.25">
      <c r="B718" s="911"/>
      <c r="C718" s="758" t="s">
        <v>671</v>
      </c>
      <c r="D718" s="759" t="s">
        <v>657</v>
      </c>
      <c r="E718" s="760" t="s">
        <v>657</v>
      </c>
      <c r="F718" s="220">
        <v>869</v>
      </c>
      <c r="G718" s="220">
        <v>855</v>
      </c>
      <c r="H718" s="220">
        <v>49</v>
      </c>
      <c r="I718" s="220">
        <v>57</v>
      </c>
      <c r="J718" s="282">
        <v>4554.22</v>
      </c>
      <c r="K718" s="282">
        <v>4498.32</v>
      </c>
      <c r="L718" s="282">
        <v>442.6</v>
      </c>
      <c r="M718" s="282">
        <v>359.9</v>
      </c>
      <c r="N718" s="282">
        <v>0</v>
      </c>
      <c r="O718" s="282">
        <v>0</v>
      </c>
      <c r="P718" s="282">
        <v>4758</v>
      </c>
      <c r="Q718" s="282">
        <v>4908</v>
      </c>
      <c r="R718" s="220">
        <v>22.3</v>
      </c>
      <c r="S718" s="220">
        <v>22.9</v>
      </c>
    </row>
    <row r="719" spans="2:19" s="67" customFormat="1" ht="30.75" customHeight="1" x14ac:dyDescent="0.25">
      <c r="B719" s="911"/>
      <c r="C719" s="758" t="s">
        <v>679</v>
      </c>
      <c r="D719" s="759" t="s">
        <v>658</v>
      </c>
      <c r="E719" s="760" t="s">
        <v>658</v>
      </c>
      <c r="F719" s="220">
        <v>869</v>
      </c>
      <c r="G719" s="220">
        <v>855</v>
      </c>
      <c r="H719" s="220">
        <v>14</v>
      </c>
      <c r="I719" s="220">
        <v>20</v>
      </c>
      <c r="J719" s="282">
        <v>4554.22</v>
      </c>
      <c r="K719" s="282">
        <v>4498.32</v>
      </c>
      <c r="L719" s="282">
        <v>116.8</v>
      </c>
      <c r="M719" s="282">
        <v>75.2</v>
      </c>
      <c r="N719" s="282">
        <v>0</v>
      </c>
      <c r="O719" s="282">
        <v>0</v>
      </c>
      <c r="P719" s="282">
        <v>10483.5</v>
      </c>
      <c r="Q719" s="282">
        <v>10495.6</v>
      </c>
      <c r="R719" s="220">
        <v>6.6</v>
      </c>
      <c r="S719" s="220">
        <v>6.2</v>
      </c>
    </row>
    <row r="720" spans="2:19" s="67" customFormat="1" ht="30.75" customHeight="1" x14ac:dyDescent="0.25">
      <c r="B720" s="911"/>
      <c r="C720" s="758" t="s">
        <v>669</v>
      </c>
      <c r="D720" s="759" t="s">
        <v>659</v>
      </c>
      <c r="E720" s="760" t="s">
        <v>659</v>
      </c>
      <c r="F720" s="220">
        <v>869</v>
      </c>
      <c r="G720" s="220">
        <v>855</v>
      </c>
      <c r="H720" s="220">
        <v>20</v>
      </c>
      <c r="I720" s="220">
        <v>29</v>
      </c>
      <c r="J720" s="282">
        <v>4554.22</v>
      </c>
      <c r="K720" s="282">
        <v>4498.32</v>
      </c>
      <c r="L720" s="282">
        <v>222.06</v>
      </c>
      <c r="M720" s="282">
        <v>227.02</v>
      </c>
      <c r="N720" s="282">
        <v>0</v>
      </c>
      <c r="O720" s="282">
        <v>0</v>
      </c>
      <c r="P720" s="282">
        <v>656.5</v>
      </c>
      <c r="Q720" s="282">
        <v>670.98</v>
      </c>
      <c r="R720" s="220">
        <v>9</v>
      </c>
      <c r="S720" s="220">
        <v>9.1</v>
      </c>
    </row>
    <row r="721" spans="2:19" s="67" customFormat="1" ht="30.75" customHeight="1" x14ac:dyDescent="0.25">
      <c r="B721" s="911"/>
      <c r="C721" s="758" t="s">
        <v>668</v>
      </c>
      <c r="D721" s="759" t="s">
        <v>660</v>
      </c>
      <c r="E721" s="760" t="s">
        <v>660</v>
      </c>
      <c r="F721" s="220">
        <v>869</v>
      </c>
      <c r="G721" s="220">
        <v>855</v>
      </c>
      <c r="H721" s="220">
        <v>58</v>
      </c>
      <c r="I721" s="220">
        <v>60</v>
      </c>
      <c r="J721" s="282">
        <v>4554.22</v>
      </c>
      <c r="K721" s="282">
        <v>4498.32</v>
      </c>
      <c r="L721" s="282">
        <v>416.3</v>
      </c>
      <c r="M721" s="282">
        <v>450.4</v>
      </c>
      <c r="N721" s="282">
        <v>0</v>
      </c>
      <c r="O721" s="282">
        <v>0</v>
      </c>
      <c r="P721" s="282">
        <v>1407.8</v>
      </c>
      <c r="Q721" s="282">
        <v>1481.4</v>
      </c>
      <c r="R721" s="220">
        <v>20.8</v>
      </c>
      <c r="S721" s="220">
        <v>20.8</v>
      </c>
    </row>
    <row r="722" spans="2:19" s="67" customFormat="1" ht="29.25" customHeight="1" x14ac:dyDescent="0.25">
      <c r="B722" s="911"/>
      <c r="C722" s="758" t="s">
        <v>667</v>
      </c>
      <c r="D722" s="759" t="s">
        <v>661</v>
      </c>
      <c r="E722" s="760" t="s">
        <v>661</v>
      </c>
      <c r="F722" s="220">
        <v>869</v>
      </c>
      <c r="G722" s="220">
        <v>855</v>
      </c>
      <c r="H722" s="220">
        <v>7</v>
      </c>
      <c r="I722" s="220">
        <v>8</v>
      </c>
      <c r="J722" s="282">
        <v>4554.22</v>
      </c>
      <c r="K722" s="282">
        <v>4498.32</v>
      </c>
      <c r="L722" s="282">
        <v>46.06</v>
      </c>
      <c r="M722" s="282">
        <v>45.6</v>
      </c>
      <c r="N722" s="282">
        <v>0</v>
      </c>
      <c r="O722" s="282">
        <v>0</v>
      </c>
      <c r="P722" s="282">
        <v>231.7</v>
      </c>
      <c r="Q722" s="282">
        <v>246.9</v>
      </c>
      <c r="R722" s="220">
        <v>8</v>
      </c>
      <c r="S722" s="220">
        <v>7</v>
      </c>
    </row>
    <row r="723" spans="2:19" s="67" customFormat="1" ht="30.75" customHeight="1" x14ac:dyDescent="0.25">
      <c r="B723" s="911"/>
      <c r="C723" s="758" t="s">
        <v>666</v>
      </c>
      <c r="D723" s="759" t="s">
        <v>662</v>
      </c>
      <c r="E723" s="760" t="s">
        <v>662</v>
      </c>
      <c r="F723" s="220">
        <v>869</v>
      </c>
      <c r="G723" s="220">
        <v>855</v>
      </c>
      <c r="H723" s="220">
        <v>6</v>
      </c>
      <c r="I723" s="220">
        <v>6</v>
      </c>
      <c r="J723" s="282">
        <v>4554.22</v>
      </c>
      <c r="K723" s="282">
        <v>4498.32</v>
      </c>
      <c r="L723" s="282">
        <v>27.4</v>
      </c>
      <c r="M723" s="282">
        <v>10.9</v>
      </c>
      <c r="N723" s="282">
        <v>0</v>
      </c>
      <c r="O723" s="282">
        <v>0</v>
      </c>
      <c r="P723" s="282">
        <v>2329.9</v>
      </c>
      <c r="Q723" s="311">
        <v>0</v>
      </c>
      <c r="R723" s="220">
        <v>6</v>
      </c>
      <c r="S723" s="220">
        <v>5.8</v>
      </c>
    </row>
    <row r="724" spans="2:19" s="67" customFormat="1" ht="30.75" customHeight="1" x14ac:dyDescent="0.25">
      <c r="B724" s="911"/>
      <c r="C724" s="758" t="s">
        <v>665</v>
      </c>
      <c r="D724" s="759" t="s">
        <v>663</v>
      </c>
      <c r="E724" s="760" t="s">
        <v>663</v>
      </c>
      <c r="F724" s="220">
        <v>869</v>
      </c>
      <c r="G724" s="220">
        <v>855</v>
      </c>
      <c r="H724" s="220">
        <v>22</v>
      </c>
      <c r="I724" s="220">
        <v>26</v>
      </c>
      <c r="J724" s="282">
        <v>4554.22</v>
      </c>
      <c r="K724" s="282">
        <v>4498.32</v>
      </c>
      <c r="L724" s="282">
        <v>201.7</v>
      </c>
      <c r="M724" s="282">
        <v>167.7</v>
      </c>
      <c r="N724" s="282">
        <v>0</v>
      </c>
      <c r="O724" s="282">
        <v>0</v>
      </c>
      <c r="P724" s="282">
        <v>1309</v>
      </c>
      <c r="Q724" s="282">
        <v>1318.2</v>
      </c>
      <c r="R724" s="220">
        <v>12</v>
      </c>
      <c r="S724" s="220">
        <v>10.6</v>
      </c>
    </row>
    <row r="725" spans="2:19" s="67" customFormat="1" ht="30.75" customHeight="1" x14ac:dyDescent="0.25">
      <c r="B725" s="911"/>
      <c r="C725" s="758" t="s">
        <v>664</v>
      </c>
      <c r="D725" s="759" t="s">
        <v>664</v>
      </c>
      <c r="E725" s="760" t="s">
        <v>664</v>
      </c>
      <c r="F725" s="220">
        <v>869</v>
      </c>
      <c r="G725" s="220">
        <v>855</v>
      </c>
      <c r="H725" s="220">
        <v>38</v>
      </c>
      <c r="I725" s="220">
        <v>38</v>
      </c>
      <c r="J725" s="282">
        <v>4554.22</v>
      </c>
      <c r="K725" s="282">
        <v>4498.32</v>
      </c>
      <c r="L725" s="282">
        <v>288.60000000000002</v>
      </c>
      <c r="M725" s="282">
        <v>333.9</v>
      </c>
      <c r="N725" s="282">
        <v>0</v>
      </c>
      <c r="O725" s="282">
        <v>0</v>
      </c>
      <c r="P725" s="282">
        <v>1131.9000000000001</v>
      </c>
      <c r="Q725" s="282">
        <v>1212.9000000000001</v>
      </c>
      <c r="R725" s="220">
        <v>12.2</v>
      </c>
      <c r="S725" s="220">
        <v>12.2</v>
      </c>
    </row>
    <row r="726" spans="2:19" s="67" customFormat="1" ht="43.5" customHeight="1" x14ac:dyDescent="0.25">
      <c r="B726" s="911"/>
      <c r="C726" s="758" t="s">
        <v>680</v>
      </c>
      <c r="D726" s="759" t="s">
        <v>680</v>
      </c>
      <c r="E726" s="760" t="s">
        <v>680</v>
      </c>
      <c r="F726" s="220">
        <v>1898</v>
      </c>
      <c r="G726" s="220">
        <v>1943</v>
      </c>
      <c r="H726" s="220">
        <v>494</v>
      </c>
      <c r="I726" s="220">
        <v>481</v>
      </c>
      <c r="J726" s="282">
        <v>0</v>
      </c>
      <c r="K726" s="282">
        <v>0</v>
      </c>
      <c r="L726" s="282">
        <v>0</v>
      </c>
      <c r="M726" s="282">
        <v>0</v>
      </c>
      <c r="N726" s="282">
        <v>0</v>
      </c>
      <c r="O726" s="282">
        <v>0</v>
      </c>
      <c r="P726" s="282">
        <v>41542.699999999997</v>
      </c>
      <c r="Q726" s="282">
        <v>42361.7</v>
      </c>
      <c r="R726" s="220">
        <v>93</v>
      </c>
      <c r="S726" s="220">
        <v>91</v>
      </c>
    </row>
    <row r="727" spans="2:19" s="67" customFormat="1" ht="29.25" customHeight="1" x14ac:dyDescent="0.25">
      <c r="B727" s="911"/>
      <c r="C727" s="758" t="s">
        <v>681</v>
      </c>
      <c r="D727" s="759" t="s">
        <v>681</v>
      </c>
      <c r="E727" s="760" t="s">
        <v>681</v>
      </c>
      <c r="F727" s="220">
        <v>1898</v>
      </c>
      <c r="G727" s="220">
        <v>1943</v>
      </c>
      <c r="H727" s="220">
        <v>149</v>
      </c>
      <c r="I727" s="220">
        <v>160</v>
      </c>
      <c r="J727" s="282">
        <v>0</v>
      </c>
      <c r="K727" s="282">
        <v>0</v>
      </c>
      <c r="L727" s="282">
        <v>0</v>
      </c>
      <c r="M727" s="282">
        <v>0</v>
      </c>
      <c r="N727" s="282">
        <v>0</v>
      </c>
      <c r="O727" s="282">
        <v>0</v>
      </c>
      <c r="P727" s="282">
        <v>10898.7</v>
      </c>
      <c r="Q727" s="282">
        <v>11525.8</v>
      </c>
      <c r="R727" s="220">
        <v>54</v>
      </c>
      <c r="S727" s="220">
        <v>51</v>
      </c>
    </row>
    <row r="728" spans="2:19" s="67" customFormat="1" ht="30" customHeight="1" x14ac:dyDescent="0.25">
      <c r="B728" s="911"/>
      <c r="C728" s="758" t="s">
        <v>682</v>
      </c>
      <c r="D728" s="759" t="s">
        <v>682</v>
      </c>
      <c r="E728" s="760" t="s">
        <v>682</v>
      </c>
      <c r="F728" s="220">
        <v>1898</v>
      </c>
      <c r="G728" s="220">
        <v>1943</v>
      </c>
      <c r="H728" s="220">
        <v>265</v>
      </c>
      <c r="I728" s="220">
        <v>257</v>
      </c>
      <c r="J728" s="282">
        <v>0</v>
      </c>
      <c r="K728" s="282">
        <v>0</v>
      </c>
      <c r="L728" s="282">
        <v>0</v>
      </c>
      <c r="M728" s="282">
        <v>0</v>
      </c>
      <c r="N728" s="282">
        <v>0</v>
      </c>
      <c r="O728" s="282">
        <v>0</v>
      </c>
      <c r="P728" s="282">
        <v>30793.95</v>
      </c>
      <c r="Q728" s="282">
        <v>31362.2</v>
      </c>
      <c r="R728" s="220">
        <v>63</v>
      </c>
      <c r="S728" s="220">
        <v>60</v>
      </c>
    </row>
    <row r="729" spans="2:19" s="67" customFormat="1" ht="30.75" customHeight="1" x14ac:dyDescent="0.25">
      <c r="B729" s="911"/>
      <c r="C729" s="758" t="s">
        <v>683</v>
      </c>
      <c r="D729" s="759" t="s">
        <v>683</v>
      </c>
      <c r="E729" s="760" t="s">
        <v>683</v>
      </c>
      <c r="F729" s="220">
        <v>1898</v>
      </c>
      <c r="G729" s="220">
        <v>1943</v>
      </c>
      <c r="H729" s="220">
        <v>197</v>
      </c>
      <c r="I729" s="220">
        <v>192</v>
      </c>
      <c r="J729" s="282">
        <v>0</v>
      </c>
      <c r="K729" s="282">
        <v>0</v>
      </c>
      <c r="L729" s="282">
        <v>0</v>
      </c>
      <c r="M729" s="282">
        <v>0</v>
      </c>
      <c r="N729" s="282">
        <v>0</v>
      </c>
      <c r="O729" s="282">
        <v>0</v>
      </c>
      <c r="P729" s="282">
        <v>19847.7</v>
      </c>
      <c r="Q729" s="282">
        <v>20323.599999999999</v>
      </c>
      <c r="R729" s="220">
        <v>48</v>
      </c>
      <c r="S729" s="220">
        <v>48</v>
      </c>
    </row>
    <row r="730" spans="2:19" s="67" customFormat="1" ht="45.75" customHeight="1" x14ac:dyDescent="0.25">
      <c r="B730" s="911"/>
      <c r="C730" s="758" t="s">
        <v>684</v>
      </c>
      <c r="D730" s="759" t="s">
        <v>684</v>
      </c>
      <c r="E730" s="760" t="s">
        <v>684</v>
      </c>
      <c r="F730" s="220">
        <v>1898</v>
      </c>
      <c r="G730" s="220">
        <v>1943</v>
      </c>
      <c r="H730" s="220">
        <v>268</v>
      </c>
      <c r="I730" s="220">
        <v>267</v>
      </c>
      <c r="J730" s="282">
        <v>0</v>
      </c>
      <c r="K730" s="282">
        <v>0</v>
      </c>
      <c r="L730" s="282">
        <v>0</v>
      </c>
      <c r="M730" s="282">
        <v>0</v>
      </c>
      <c r="N730" s="282">
        <v>0</v>
      </c>
      <c r="O730" s="282">
        <v>0</v>
      </c>
      <c r="P730" s="282">
        <v>36526.410000000003</v>
      </c>
      <c r="Q730" s="282">
        <v>37373.99</v>
      </c>
      <c r="R730" s="220">
        <v>95</v>
      </c>
      <c r="S730" s="220">
        <v>95</v>
      </c>
    </row>
    <row r="731" spans="2:19" s="67" customFormat="1" ht="15" customHeight="1" x14ac:dyDescent="0.25">
      <c r="B731" s="186"/>
      <c r="C731" s="761"/>
      <c r="D731" s="762"/>
      <c r="E731" s="763"/>
      <c r="F731" s="187"/>
      <c r="G731" s="190"/>
      <c r="H731" s="187"/>
      <c r="I731" s="190"/>
      <c r="J731" s="188"/>
      <c r="K731" s="189"/>
      <c r="L731" s="188"/>
      <c r="M731" s="189"/>
      <c r="N731" s="188"/>
      <c r="O731" s="189"/>
      <c r="P731" s="188"/>
      <c r="Q731" s="189"/>
      <c r="R731" s="187"/>
      <c r="S731" s="190"/>
    </row>
    <row r="732" spans="2:19" ht="30" customHeight="1" x14ac:dyDescent="0.25">
      <c r="B732" s="907" t="s">
        <v>82</v>
      </c>
      <c r="C732" s="758" t="s">
        <v>360</v>
      </c>
      <c r="D732" s="759"/>
      <c r="E732" s="760"/>
      <c r="F732" s="251">
        <v>1009</v>
      </c>
      <c r="G732" s="251">
        <v>1024</v>
      </c>
      <c r="H732" s="251">
        <v>595</v>
      </c>
      <c r="I732" s="251">
        <v>594</v>
      </c>
      <c r="J732" s="247">
        <v>435</v>
      </c>
      <c r="K732" s="247">
        <v>547</v>
      </c>
      <c r="L732" s="247">
        <v>77546</v>
      </c>
      <c r="M732" s="247">
        <v>77229</v>
      </c>
      <c r="N732" s="247">
        <v>35196</v>
      </c>
      <c r="O732" s="247">
        <v>36663</v>
      </c>
      <c r="P732" s="92" t="s">
        <v>40</v>
      </c>
      <c r="Q732" s="92">
        <v>26.667000000000002</v>
      </c>
      <c r="R732" s="249">
        <v>90.6</v>
      </c>
      <c r="S732" s="249">
        <v>85.4</v>
      </c>
    </row>
    <row r="733" spans="2:19" s="67" customFormat="1" ht="32.25" customHeight="1" x14ac:dyDescent="0.25">
      <c r="B733" s="908"/>
      <c r="C733" s="798" t="s">
        <v>361</v>
      </c>
      <c r="D733" s="799"/>
      <c r="E733" s="800"/>
      <c r="F733" s="56">
        <v>1009</v>
      </c>
      <c r="G733" s="56">
        <v>1024</v>
      </c>
      <c r="H733" s="56">
        <v>41</v>
      </c>
      <c r="I733" s="56">
        <v>48</v>
      </c>
      <c r="J733" s="250">
        <v>69</v>
      </c>
      <c r="K733" s="250">
        <v>110</v>
      </c>
      <c r="L733" s="247">
        <v>77546</v>
      </c>
      <c r="M733" s="247">
        <v>77229</v>
      </c>
      <c r="N733" s="250">
        <v>4927</v>
      </c>
      <c r="O733" s="250">
        <v>5772</v>
      </c>
      <c r="P733" s="92" t="s">
        <v>40</v>
      </c>
      <c r="Q733" s="92">
        <v>2.577</v>
      </c>
      <c r="R733" s="248">
        <v>16.5</v>
      </c>
      <c r="S733" s="248">
        <v>15.9</v>
      </c>
    </row>
    <row r="734" spans="2:19" s="67" customFormat="1" ht="30" customHeight="1" x14ac:dyDescent="0.25">
      <c r="B734" s="908"/>
      <c r="C734" s="798" t="s">
        <v>362</v>
      </c>
      <c r="D734" s="799"/>
      <c r="E734" s="800"/>
      <c r="F734" s="56">
        <v>1009</v>
      </c>
      <c r="G734" s="56">
        <v>1024</v>
      </c>
      <c r="H734" s="56">
        <v>95</v>
      </c>
      <c r="I734" s="56">
        <v>107</v>
      </c>
      <c r="J734" s="250">
        <v>115</v>
      </c>
      <c r="K734" s="250">
        <v>235</v>
      </c>
      <c r="L734" s="247">
        <v>77546</v>
      </c>
      <c r="M734" s="247">
        <v>77229</v>
      </c>
      <c r="N734" s="250">
        <v>13317</v>
      </c>
      <c r="O734" s="250">
        <v>15430</v>
      </c>
      <c r="P734" s="92" t="s">
        <v>40</v>
      </c>
      <c r="Q734" s="92">
        <v>29.579000000000001</v>
      </c>
      <c r="R734" s="248">
        <v>42.3</v>
      </c>
      <c r="S734" s="248">
        <v>43.5</v>
      </c>
    </row>
    <row r="735" spans="2:19" s="67" customFormat="1" ht="30" customHeight="1" x14ac:dyDescent="0.25">
      <c r="B735" s="908"/>
      <c r="C735" s="758" t="s">
        <v>363</v>
      </c>
      <c r="D735" s="759"/>
      <c r="E735" s="760"/>
      <c r="F735" s="56">
        <v>1009</v>
      </c>
      <c r="G735" s="56">
        <v>1024</v>
      </c>
      <c r="H735" s="56">
        <v>103</v>
      </c>
      <c r="I735" s="56">
        <v>116</v>
      </c>
      <c r="J735" s="250">
        <v>139</v>
      </c>
      <c r="K735" s="250">
        <v>254</v>
      </c>
      <c r="L735" s="247">
        <v>77546</v>
      </c>
      <c r="M735" s="247">
        <v>77229</v>
      </c>
      <c r="N735" s="250">
        <v>12255</v>
      </c>
      <c r="O735" s="250">
        <v>13175</v>
      </c>
      <c r="P735" s="92" t="s">
        <v>40</v>
      </c>
      <c r="Q735" s="92">
        <v>8.4619999999999997</v>
      </c>
      <c r="R735" s="248">
        <v>38.700000000000003</v>
      </c>
      <c r="S735" s="248">
        <v>39.799999999999997</v>
      </c>
    </row>
    <row r="736" spans="2:19" s="67" customFormat="1" ht="30" customHeight="1" x14ac:dyDescent="0.25">
      <c r="B736" s="908"/>
      <c r="C736" s="758" t="s">
        <v>359</v>
      </c>
      <c r="D736" s="759"/>
      <c r="E736" s="760"/>
      <c r="F736" s="251">
        <v>1009</v>
      </c>
      <c r="G736" s="251">
        <v>1024</v>
      </c>
      <c r="H736" s="251">
        <v>57</v>
      </c>
      <c r="I736" s="251">
        <v>55</v>
      </c>
      <c r="J736" s="247">
        <v>172</v>
      </c>
      <c r="K736" s="247">
        <v>302</v>
      </c>
      <c r="L736" s="247">
        <v>77546</v>
      </c>
      <c r="M736" s="247">
        <v>77229</v>
      </c>
      <c r="N736" s="247">
        <v>8785</v>
      </c>
      <c r="O736" s="247">
        <v>9123</v>
      </c>
      <c r="P736" s="92" t="s">
        <v>40</v>
      </c>
      <c r="Q736" s="92">
        <v>14.27</v>
      </c>
      <c r="R736" s="249">
        <v>28.7</v>
      </c>
      <c r="S736" s="249">
        <v>27</v>
      </c>
    </row>
    <row r="737" spans="2:19" s="67" customFormat="1" ht="17.25" customHeight="1" x14ac:dyDescent="0.25">
      <c r="B737" s="908"/>
      <c r="C737" s="758" t="s">
        <v>358</v>
      </c>
      <c r="D737" s="759"/>
      <c r="E737" s="760"/>
      <c r="F737" s="251">
        <v>347</v>
      </c>
      <c r="G737" s="251">
        <v>372</v>
      </c>
      <c r="H737" s="251">
        <v>11</v>
      </c>
      <c r="I737" s="251">
        <v>8</v>
      </c>
      <c r="J737" s="247">
        <v>65</v>
      </c>
      <c r="K737" s="247">
        <v>32</v>
      </c>
      <c r="L737" s="247">
        <v>25778</v>
      </c>
      <c r="M737" s="247">
        <v>24039</v>
      </c>
      <c r="N737" s="247">
        <v>1464</v>
      </c>
      <c r="O737" s="247">
        <v>958</v>
      </c>
      <c r="P737" s="92" t="s">
        <v>40</v>
      </c>
      <c r="Q737" s="92" t="s">
        <v>40</v>
      </c>
      <c r="R737" s="249">
        <v>5.0999999999999996</v>
      </c>
      <c r="S737" s="249">
        <v>5</v>
      </c>
    </row>
    <row r="738" spans="2:19" s="67" customFormat="1" ht="30" customHeight="1" x14ac:dyDescent="0.25">
      <c r="B738" s="908"/>
      <c r="C738" s="758" t="s">
        <v>357</v>
      </c>
      <c r="D738" s="759"/>
      <c r="E738" s="760"/>
      <c r="F738" s="251">
        <v>347</v>
      </c>
      <c r="G738" s="251">
        <v>372</v>
      </c>
      <c r="H738" s="251">
        <v>15</v>
      </c>
      <c r="I738" s="251">
        <v>11</v>
      </c>
      <c r="J738" s="247">
        <v>85</v>
      </c>
      <c r="K738" s="247">
        <v>91</v>
      </c>
      <c r="L738" s="247">
        <v>25778</v>
      </c>
      <c r="M738" s="247">
        <v>24039</v>
      </c>
      <c r="N738" s="247">
        <v>1438</v>
      </c>
      <c r="O738" s="247">
        <v>1506</v>
      </c>
      <c r="P738" s="92" t="s">
        <v>40</v>
      </c>
      <c r="Q738" s="92">
        <v>3.0779999999999998</v>
      </c>
      <c r="R738" s="249">
        <v>5.6</v>
      </c>
      <c r="S738" s="249">
        <v>5.7</v>
      </c>
    </row>
    <row r="739" spans="2:19" s="67" customFormat="1" ht="18" customHeight="1" x14ac:dyDescent="0.25">
      <c r="B739" s="908"/>
      <c r="C739" s="758" t="s">
        <v>356</v>
      </c>
      <c r="D739" s="759"/>
      <c r="E739" s="760"/>
      <c r="F739" s="251">
        <v>347</v>
      </c>
      <c r="G739" s="251">
        <v>372</v>
      </c>
      <c r="H739" s="251">
        <v>16</v>
      </c>
      <c r="I739" s="251">
        <v>12</v>
      </c>
      <c r="J739" s="247">
        <v>76</v>
      </c>
      <c r="K739" s="247">
        <v>66</v>
      </c>
      <c r="L739" s="247">
        <v>25778</v>
      </c>
      <c r="M739" s="247">
        <v>24039</v>
      </c>
      <c r="N739" s="247">
        <v>1290</v>
      </c>
      <c r="O739" s="247">
        <v>931</v>
      </c>
      <c r="P739" s="92" t="s">
        <v>40</v>
      </c>
      <c r="Q739" s="92" t="s">
        <v>40</v>
      </c>
      <c r="R739" s="92">
        <v>5</v>
      </c>
      <c r="S739" s="92">
        <v>5</v>
      </c>
    </row>
    <row r="740" spans="2:19" s="67" customFormat="1" ht="30" customHeight="1" x14ac:dyDescent="0.25">
      <c r="B740" s="908"/>
      <c r="C740" s="758" t="s">
        <v>355</v>
      </c>
      <c r="D740" s="759"/>
      <c r="E740" s="760"/>
      <c r="F740" s="56">
        <v>347</v>
      </c>
      <c r="G740" s="56">
        <v>372</v>
      </c>
      <c r="H740" s="56">
        <v>15</v>
      </c>
      <c r="I740" s="56">
        <v>10</v>
      </c>
      <c r="J740" s="250">
        <v>107</v>
      </c>
      <c r="K740" s="250">
        <v>72</v>
      </c>
      <c r="L740" s="247">
        <v>25778</v>
      </c>
      <c r="M740" s="247">
        <v>24039</v>
      </c>
      <c r="N740" s="250">
        <v>1666</v>
      </c>
      <c r="O740" s="250">
        <v>1072</v>
      </c>
      <c r="P740" s="92" t="s">
        <v>40</v>
      </c>
      <c r="Q740" s="92" t="s">
        <v>40</v>
      </c>
      <c r="R740" s="248">
        <v>6.5</v>
      </c>
      <c r="S740" s="248">
        <v>6</v>
      </c>
    </row>
    <row r="741" spans="2:19" s="67" customFormat="1" ht="22.5" customHeight="1" x14ac:dyDescent="0.25">
      <c r="B741" s="908"/>
      <c r="C741" s="758" t="s">
        <v>354</v>
      </c>
      <c r="D741" s="759"/>
      <c r="E741" s="760"/>
      <c r="F741" s="251">
        <v>347</v>
      </c>
      <c r="G741" s="251">
        <v>372</v>
      </c>
      <c r="H741" s="251">
        <v>11</v>
      </c>
      <c r="I741" s="251">
        <v>11</v>
      </c>
      <c r="J741" s="247">
        <v>80</v>
      </c>
      <c r="K741" s="247">
        <v>80</v>
      </c>
      <c r="L741" s="247">
        <v>25778</v>
      </c>
      <c r="M741" s="247">
        <v>24039</v>
      </c>
      <c r="N741" s="247">
        <v>1689</v>
      </c>
      <c r="O741" s="247">
        <v>1747</v>
      </c>
      <c r="P741" s="92" t="s">
        <v>40</v>
      </c>
      <c r="Q741" s="92">
        <v>6.3520000000000003</v>
      </c>
      <c r="R741" s="249">
        <v>6</v>
      </c>
      <c r="S741" s="249">
        <v>6</v>
      </c>
    </row>
    <row r="742" spans="2:19" s="67" customFormat="1" ht="30" customHeight="1" x14ac:dyDescent="0.25">
      <c r="B742" s="908"/>
      <c r="C742" s="758" t="s">
        <v>466</v>
      </c>
      <c r="D742" s="759"/>
      <c r="E742" s="759"/>
      <c r="F742" s="56">
        <v>347</v>
      </c>
      <c r="G742" s="56">
        <v>372</v>
      </c>
      <c r="H742" s="56">
        <v>118</v>
      </c>
      <c r="I742" s="56">
        <v>113</v>
      </c>
      <c r="J742" s="79">
        <v>796</v>
      </c>
      <c r="K742" s="79">
        <v>833</v>
      </c>
      <c r="L742" s="230">
        <v>25778</v>
      </c>
      <c r="M742" s="230">
        <v>24039</v>
      </c>
      <c r="N742" s="231">
        <v>8120</v>
      </c>
      <c r="O742" s="231">
        <v>7977</v>
      </c>
      <c r="P742" s="92" t="s">
        <v>40</v>
      </c>
      <c r="Q742" s="92">
        <v>2.6840000000000002</v>
      </c>
      <c r="R742" s="78">
        <v>29</v>
      </c>
      <c r="S742" s="78">
        <v>29.9</v>
      </c>
    </row>
    <row r="743" spans="2:19" s="67" customFormat="1" ht="31.5" customHeight="1" x14ac:dyDescent="0.25">
      <c r="B743" s="916"/>
      <c r="C743" s="758" t="s">
        <v>467</v>
      </c>
      <c r="D743" s="759"/>
      <c r="E743" s="760"/>
      <c r="F743" s="56">
        <v>347</v>
      </c>
      <c r="G743" s="56">
        <v>372</v>
      </c>
      <c r="H743" s="56">
        <v>113</v>
      </c>
      <c r="I743" s="56">
        <v>117</v>
      </c>
      <c r="J743" s="79">
        <v>765</v>
      </c>
      <c r="K743" s="79">
        <v>805</v>
      </c>
      <c r="L743" s="230">
        <v>25778</v>
      </c>
      <c r="M743" s="231">
        <v>24039</v>
      </c>
      <c r="N743" s="231">
        <v>10111</v>
      </c>
      <c r="O743" s="231">
        <v>9848</v>
      </c>
      <c r="P743" s="92" t="s">
        <v>40</v>
      </c>
      <c r="Q743" s="82">
        <v>6.085</v>
      </c>
      <c r="R743" s="78">
        <v>37.799999999999997</v>
      </c>
      <c r="S743" s="78">
        <v>35.5</v>
      </c>
    </row>
    <row r="744" spans="2:19" s="67" customFormat="1" ht="15.75" customHeight="1" x14ac:dyDescent="0.25">
      <c r="B744" s="193"/>
      <c r="C744" s="777"/>
      <c r="D744" s="778"/>
      <c r="E744" s="779"/>
      <c r="F744" s="56"/>
      <c r="G744" s="200"/>
      <c r="H744" s="56"/>
      <c r="I744" s="200"/>
      <c r="J744" s="199"/>
      <c r="K744" s="197"/>
      <c r="L744" s="199"/>
      <c r="M744" s="197"/>
      <c r="N744" s="82"/>
      <c r="O744" s="82"/>
      <c r="P744" s="82"/>
      <c r="Q744" s="223"/>
      <c r="R744" s="198"/>
      <c r="S744" s="198"/>
    </row>
    <row r="745" spans="2:19" s="67" customFormat="1" ht="18" customHeight="1" x14ac:dyDescent="0.25">
      <c r="B745" s="907" t="s">
        <v>84</v>
      </c>
      <c r="C745" s="758" t="s">
        <v>119</v>
      </c>
      <c r="D745" s="759"/>
      <c r="E745" s="760"/>
      <c r="F745" s="153">
        <v>0</v>
      </c>
      <c r="G745" s="160">
        <v>4063</v>
      </c>
      <c r="H745" s="153">
        <v>0</v>
      </c>
      <c r="I745" s="160">
        <v>4063</v>
      </c>
      <c r="J745" s="153">
        <v>0</v>
      </c>
      <c r="K745" s="160">
        <v>7373</v>
      </c>
      <c r="L745" s="153">
        <v>0</v>
      </c>
      <c r="M745" s="160">
        <v>7373</v>
      </c>
      <c r="N745" s="153">
        <v>0</v>
      </c>
      <c r="O745" s="153">
        <v>0</v>
      </c>
      <c r="P745" s="153">
        <v>0</v>
      </c>
      <c r="Q745" s="160">
        <v>12235</v>
      </c>
      <c r="R745" s="161">
        <v>0</v>
      </c>
      <c r="S745" s="161">
        <v>24</v>
      </c>
    </row>
    <row r="746" spans="2:19" s="67" customFormat="1" ht="29.25" customHeight="1" x14ac:dyDescent="0.25">
      <c r="B746" s="908"/>
      <c r="C746" s="758" t="s">
        <v>385</v>
      </c>
      <c r="D746" s="759"/>
      <c r="E746" s="760"/>
      <c r="F746" s="146">
        <v>268</v>
      </c>
      <c r="G746" s="146">
        <v>279</v>
      </c>
      <c r="H746" s="146">
        <v>67</v>
      </c>
      <c r="I746" s="146">
        <v>66</v>
      </c>
      <c r="J746" s="224">
        <v>1089</v>
      </c>
      <c r="K746" s="224">
        <v>1041</v>
      </c>
      <c r="L746" s="224">
        <v>357</v>
      </c>
      <c r="M746" s="224">
        <v>378</v>
      </c>
      <c r="N746" s="145">
        <v>0</v>
      </c>
      <c r="O746" s="145">
        <v>0</v>
      </c>
      <c r="P746" s="160">
        <v>12226</v>
      </c>
      <c r="Q746" s="160">
        <v>12196</v>
      </c>
      <c r="R746" s="161">
        <v>20</v>
      </c>
      <c r="S746" s="161">
        <v>19</v>
      </c>
    </row>
    <row r="747" spans="2:19" s="67" customFormat="1" ht="30.75" customHeight="1" x14ac:dyDescent="0.25">
      <c r="B747" s="908"/>
      <c r="C747" s="758" t="s">
        <v>386</v>
      </c>
      <c r="D747" s="759"/>
      <c r="E747" s="760"/>
      <c r="F747" s="146">
        <v>268</v>
      </c>
      <c r="G747" s="146">
        <v>279</v>
      </c>
      <c r="H747" s="146">
        <v>42</v>
      </c>
      <c r="I747" s="146">
        <v>38</v>
      </c>
      <c r="J747" s="224">
        <v>1089</v>
      </c>
      <c r="K747" s="224">
        <v>1041</v>
      </c>
      <c r="L747" s="224">
        <v>254</v>
      </c>
      <c r="M747" s="224">
        <v>236</v>
      </c>
      <c r="N747" s="145">
        <v>0</v>
      </c>
      <c r="O747" s="145">
        <v>0</v>
      </c>
      <c r="P747" s="160">
        <v>991</v>
      </c>
      <c r="Q747" s="160">
        <v>1020</v>
      </c>
      <c r="R747" s="161">
        <v>15</v>
      </c>
      <c r="S747" s="161">
        <v>14</v>
      </c>
    </row>
    <row r="748" spans="2:19" ht="19.5" customHeight="1" x14ac:dyDescent="0.25">
      <c r="B748" s="908"/>
      <c r="C748" s="758" t="s">
        <v>88</v>
      </c>
      <c r="D748" s="759"/>
      <c r="E748" s="760"/>
      <c r="F748" s="146">
        <v>268</v>
      </c>
      <c r="G748" s="146">
        <v>279</v>
      </c>
      <c r="H748" s="156">
        <v>20</v>
      </c>
      <c r="I748" s="156">
        <v>20</v>
      </c>
      <c r="J748" s="224">
        <v>1089</v>
      </c>
      <c r="K748" s="224">
        <v>1041</v>
      </c>
      <c r="L748" s="108">
        <v>161</v>
      </c>
      <c r="M748" s="108">
        <v>135</v>
      </c>
      <c r="N748" s="145">
        <v>0</v>
      </c>
      <c r="O748" s="145">
        <v>0</v>
      </c>
      <c r="P748" s="99">
        <v>1720</v>
      </c>
      <c r="Q748" s="99">
        <v>3716</v>
      </c>
      <c r="R748" s="156">
        <v>11</v>
      </c>
      <c r="S748" s="156">
        <v>11</v>
      </c>
    </row>
    <row r="749" spans="2:19" s="67" customFormat="1" ht="18.75" customHeight="1" x14ac:dyDescent="0.25">
      <c r="B749" s="908"/>
      <c r="C749" s="758" t="s">
        <v>89</v>
      </c>
      <c r="D749" s="759"/>
      <c r="E749" s="760"/>
      <c r="F749" s="146">
        <v>268</v>
      </c>
      <c r="G749" s="146">
        <v>279</v>
      </c>
      <c r="H749" s="156">
        <v>37</v>
      </c>
      <c r="I749" s="156">
        <v>36</v>
      </c>
      <c r="J749" s="224">
        <v>1089</v>
      </c>
      <c r="K749" s="224">
        <v>1041</v>
      </c>
      <c r="L749" s="201">
        <v>229</v>
      </c>
      <c r="M749" s="201">
        <v>194</v>
      </c>
      <c r="N749" s="145">
        <v>0</v>
      </c>
      <c r="O749" s="145">
        <v>0</v>
      </c>
      <c r="P749" s="99">
        <v>1328</v>
      </c>
      <c r="Q749" s="99">
        <v>1346</v>
      </c>
      <c r="R749" s="156">
        <v>15</v>
      </c>
      <c r="S749" s="156">
        <v>15</v>
      </c>
    </row>
    <row r="750" spans="2:19" s="67" customFormat="1" ht="15.75" customHeight="1" x14ac:dyDescent="0.25">
      <c r="B750" s="908"/>
      <c r="C750" s="758" t="s">
        <v>90</v>
      </c>
      <c r="D750" s="759"/>
      <c r="E750" s="760"/>
      <c r="F750" s="146">
        <v>268</v>
      </c>
      <c r="G750" s="146">
        <v>279</v>
      </c>
      <c r="H750" s="156">
        <v>20</v>
      </c>
      <c r="I750" s="156">
        <v>15</v>
      </c>
      <c r="J750" s="224">
        <v>1089</v>
      </c>
      <c r="K750" s="224">
        <v>1041</v>
      </c>
      <c r="L750" s="201">
        <v>88</v>
      </c>
      <c r="M750" s="201">
        <v>98</v>
      </c>
      <c r="N750" s="145">
        <v>0</v>
      </c>
      <c r="O750" s="145">
        <v>0</v>
      </c>
      <c r="P750" s="99">
        <v>1994</v>
      </c>
      <c r="Q750" s="99">
        <v>2014</v>
      </c>
      <c r="R750" s="156">
        <v>8</v>
      </c>
      <c r="S750" s="156">
        <v>8</v>
      </c>
    </row>
    <row r="751" spans="2:19" s="67" customFormat="1" ht="31.5" customHeight="1" x14ac:dyDescent="0.25">
      <c r="B751" s="908"/>
      <c r="C751" s="758" t="s">
        <v>118</v>
      </c>
      <c r="D751" s="759"/>
      <c r="E751" s="760"/>
      <c r="F751" s="156">
        <v>806</v>
      </c>
      <c r="G751" s="156">
        <v>793</v>
      </c>
      <c r="H751" s="156">
        <v>340</v>
      </c>
      <c r="I751" s="156">
        <v>375</v>
      </c>
      <c r="J751" s="99">
        <v>0</v>
      </c>
      <c r="K751" s="99">
        <v>0</v>
      </c>
      <c r="L751" s="99">
        <v>0</v>
      </c>
      <c r="M751" s="99">
        <v>0</v>
      </c>
      <c r="N751" s="99">
        <v>0</v>
      </c>
      <c r="O751" s="99">
        <v>0</v>
      </c>
      <c r="P751" s="216">
        <v>1553</v>
      </c>
      <c r="Q751" s="99">
        <v>1542</v>
      </c>
      <c r="R751" s="156">
        <v>10</v>
      </c>
      <c r="S751" s="156">
        <v>7</v>
      </c>
    </row>
    <row r="752" spans="2:19" s="67" customFormat="1" ht="15" customHeight="1" x14ac:dyDescent="0.25">
      <c r="B752" s="908"/>
      <c r="C752" s="823" t="s">
        <v>187</v>
      </c>
      <c r="D752" s="824"/>
      <c r="E752" s="825"/>
      <c r="F752" s="156">
        <v>806</v>
      </c>
      <c r="G752" s="156">
        <v>793</v>
      </c>
      <c r="H752" s="156">
        <v>309</v>
      </c>
      <c r="I752" s="156">
        <v>273</v>
      </c>
      <c r="J752" s="99">
        <v>0</v>
      </c>
      <c r="K752" s="99">
        <v>0</v>
      </c>
      <c r="L752" s="99">
        <v>0</v>
      </c>
      <c r="M752" s="99">
        <v>0</v>
      </c>
      <c r="N752" s="99">
        <v>0</v>
      </c>
      <c r="O752" s="99">
        <v>0</v>
      </c>
      <c r="P752" s="99">
        <v>3078</v>
      </c>
      <c r="Q752" s="99">
        <v>18614</v>
      </c>
      <c r="R752" s="156">
        <v>12</v>
      </c>
      <c r="S752" s="156">
        <v>12</v>
      </c>
    </row>
    <row r="753" spans="2:20" s="67" customFormat="1" ht="30.75" customHeight="1" x14ac:dyDescent="0.25">
      <c r="B753" s="908"/>
      <c r="C753" s="758" t="s">
        <v>188</v>
      </c>
      <c r="D753" s="759"/>
      <c r="E753" s="760"/>
      <c r="F753" s="156">
        <v>806</v>
      </c>
      <c r="G753" s="156">
        <v>793</v>
      </c>
      <c r="H753" s="156">
        <v>95</v>
      </c>
      <c r="I753" s="156">
        <v>95</v>
      </c>
      <c r="J753" s="100">
        <v>8</v>
      </c>
      <c r="K753" s="100">
        <v>23</v>
      </c>
      <c r="L753" s="100">
        <v>8</v>
      </c>
      <c r="M753" s="100">
        <v>23</v>
      </c>
      <c r="N753" s="100">
        <v>0</v>
      </c>
      <c r="O753" s="100">
        <v>0</v>
      </c>
      <c r="P753" s="100">
        <v>183</v>
      </c>
      <c r="Q753" s="100">
        <v>470</v>
      </c>
      <c r="R753" s="214">
        <v>6</v>
      </c>
      <c r="S753" s="214">
        <v>7</v>
      </c>
      <c r="T753" s="49"/>
    </row>
    <row r="754" spans="2:20" s="67" customFormat="1" ht="18" customHeight="1" x14ac:dyDescent="0.25">
      <c r="B754" s="908"/>
      <c r="C754" s="758" t="s">
        <v>115</v>
      </c>
      <c r="D754" s="759"/>
      <c r="E754" s="760"/>
      <c r="F754" s="156">
        <v>806</v>
      </c>
      <c r="G754" s="156">
        <v>793</v>
      </c>
      <c r="H754" s="156">
        <v>405</v>
      </c>
      <c r="I754" s="156">
        <v>389</v>
      </c>
      <c r="J754" s="100">
        <v>318</v>
      </c>
      <c r="K754" s="100">
        <v>420</v>
      </c>
      <c r="L754" s="99">
        <v>150</v>
      </c>
      <c r="M754" s="99">
        <v>215</v>
      </c>
      <c r="N754" s="99">
        <v>0</v>
      </c>
      <c r="O754" s="99">
        <v>0</v>
      </c>
      <c r="P754" s="99">
        <v>57958</v>
      </c>
      <c r="Q754" s="99">
        <v>58299</v>
      </c>
      <c r="R754" s="156">
        <v>73</v>
      </c>
      <c r="S754" s="156">
        <v>67</v>
      </c>
    </row>
    <row r="755" spans="2:20" s="67" customFormat="1" ht="17.25" customHeight="1" x14ac:dyDescent="0.25">
      <c r="B755" s="908"/>
      <c r="C755" s="758" t="s">
        <v>114</v>
      </c>
      <c r="D755" s="759"/>
      <c r="E755" s="760"/>
      <c r="F755" s="156">
        <v>806</v>
      </c>
      <c r="G755" s="156">
        <v>793</v>
      </c>
      <c r="H755" s="156">
        <v>79</v>
      </c>
      <c r="I755" s="156">
        <v>62</v>
      </c>
      <c r="J755" s="100">
        <v>318</v>
      </c>
      <c r="K755" s="100">
        <v>420</v>
      </c>
      <c r="L755" s="99">
        <v>23</v>
      </c>
      <c r="M755" s="99">
        <v>23</v>
      </c>
      <c r="N755" s="99">
        <v>0</v>
      </c>
      <c r="O755" s="99">
        <v>0</v>
      </c>
      <c r="P755" s="99">
        <v>43965</v>
      </c>
      <c r="Q755" s="99">
        <v>44055</v>
      </c>
      <c r="R755" s="156">
        <v>28</v>
      </c>
      <c r="S755" s="156">
        <v>29</v>
      </c>
    </row>
    <row r="756" spans="2:20" s="67" customFormat="1" ht="15" customHeight="1" x14ac:dyDescent="0.25">
      <c r="B756" s="908"/>
      <c r="C756" s="823" t="s">
        <v>113</v>
      </c>
      <c r="D756" s="824"/>
      <c r="E756" s="825"/>
      <c r="F756" s="156">
        <v>806</v>
      </c>
      <c r="G756" s="156">
        <v>793</v>
      </c>
      <c r="H756" s="117">
        <v>139</v>
      </c>
      <c r="I756" s="117">
        <v>137</v>
      </c>
      <c r="J756" s="100">
        <v>318</v>
      </c>
      <c r="K756" s="100">
        <v>420</v>
      </c>
      <c r="L756" s="99">
        <v>62</v>
      </c>
      <c r="M756" s="99">
        <v>74</v>
      </c>
      <c r="N756" s="99">
        <v>0</v>
      </c>
      <c r="O756" s="99">
        <v>0</v>
      </c>
      <c r="P756" s="99">
        <v>9571</v>
      </c>
      <c r="Q756" s="99">
        <v>9073</v>
      </c>
      <c r="R756" s="117">
        <v>30</v>
      </c>
      <c r="S756" s="117">
        <v>30</v>
      </c>
    </row>
    <row r="757" spans="2:20" s="67" customFormat="1" ht="15" customHeight="1" x14ac:dyDescent="0.25">
      <c r="B757" s="908"/>
      <c r="C757" s="823" t="s">
        <v>112</v>
      </c>
      <c r="D757" s="824"/>
      <c r="E757" s="825"/>
      <c r="F757" s="156">
        <v>806</v>
      </c>
      <c r="G757" s="156">
        <v>793</v>
      </c>
      <c r="H757" s="156">
        <v>65</v>
      </c>
      <c r="I757" s="156">
        <v>70</v>
      </c>
      <c r="J757" s="100">
        <v>318</v>
      </c>
      <c r="K757" s="100">
        <v>420</v>
      </c>
      <c r="L757" s="99">
        <v>75</v>
      </c>
      <c r="M757" s="99">
        <v>85</v>
      </c>
      <c r="N757" s="99">
        <v>0</v>
      </c>
      <c r="O757" s="99">
        <v>0</v>
      </c>
      <c r="P757" s="99">
        <v>14677</v>
      </c>
      <c r="Q757" s="99">
        <v>14119</v>
      </c>
      <c r="R757" s="156">
        <v>23</v>
      </c>
      <c r="S757" s="156">
        <v>25</v>
      </c>
    </row>
    <row r="758" spans="2:20" s="67" customFormat="1" ht="12.75" customHeight="1" x14ac:dyDescent="0.25">
      <c r="B758" s="124"/>
      <c r="C758" s="868"/>
      <c r="D758" s="869"/>
      <c r="E758" s="870"/>
      <c r="F758" s="10"/>
      <c r="G758" s="10"/>
      <c r="H758" s="10"/>
      <c r="I758" s="10"/>
      <c r="J758" s="27"/>
      <c r="K758" s="27"/>
      <c r="L758" s="39"/>
      <c r="M758" s="39"/>
      <c r="N758" s="39"/>
      <c r="O758" s="39"/>
      <c r="P758" s="39"/>
      <c r="Q758" s="39"/>
      <c r="R758" s="50"/>
      <c r="S758" s="50"/>
    </row>
    <row r="759" spans="2:20" s="67" customFormat="1" ht="15" customHeight="1" x14ac:dyDescent="0.25">
      <c r="B759" s="909" t="s">
        <v>148</v>
      </c>
      <c r="C759" s="774" t="s">
        <v>149</v>
      </c>
      <c r="D759" s="775"/>
      <c r="E759" s="776"/>
      <c r="F759" s="117">
        <v>2089</v>
      </c>
      <c r="G759" s="117">
        <v>2079</v>
      </c>
      <c r="H759" s="147">
        <v>662</v>
      </c>
      <c r="I759" s="147">
        <v>666</v>
      </c>
      <c r="J759" s="99">
        <v>142390.20000000001</v>
      </c>
      <c r="K759" s="99">
        <v>149627.20000000001</v>
      </c>
      <c r="L759" s="99">
        <v>39323.5</v>
      </c>
      <c r="M759" s="99">
        <v>40742</v>
      </c>
      <c r="N759" s="99">
        <v>0</v>
      </c>
      <c r="O759" s="99">
        <v>0</v>
      </c>
      <c r="P759" s="99">
        <v>1602</v>
      </c>
      <c r="Q759" s="99">
        <v>1327.4</v>
      </c>
      <c r="R759" s="147">
        <v>99</v>
      </c>
      <c r="S759" s="150">
        <v>99.9</v>
      </c>
    </row>
    <row r="760" spans="2:20" s="67" customFormat="1" ht="15" customHeight="1" x14ac:dyDescent="0.25">
      <c r="B760" s="909"/>
      <c r="C760" s="823" t="s">
        <v>190</v>
      </c>
      <c r="D760" s="824"/>
      <c r="E760" s="825"/>
      <c r="F760" s="117">
        <v>2089</v>
      </c>
      <c r="G760" s="117">
        <v>2079</v>
      </c>
      <c r="H760" s="147">
        <v>427</v>
      </c>
      <c r="I760" s="147">
        <v>462</v>
      </c>
      <c r="J760" s="99">
        <v>142390.20000000001</v>
      </c>
      <c r="K760" s="99">
        <v>149627.20000000001</v>
      </c>
      <c r="L760" s="99">
        <v>39486.300000000003</v>
      </c>
      <c r="M760" s="99">
        <v>46119.7</v>
      </c>
      <c r="N760" s="99">
        <v>0</v>
      </c>
      <c r="O760" s="99">
        <v>0</v>
      </c>
      <c r="P760" s="99">
        <v>998.8</v>
      </c>
      <c r="Q760" s="99">
        <v>1170</v>
      </c>
      <c r="R760" s="117">
        <v>121.4</v>
      </c>
      <c r="S760" s="117">
        <v>142.19999999999999</v>
      </c>
    </row>
    <row r="761" spans="2:20" s="67" customFormat="1" ht="30.75" customHeight="1" x14ac:dyDescent="0.25">
      <c r="B761" s="909"/>
      <c r="C761" s="758" t="s">
        <v>191</v>
      </c>
      <c r="D761" s="759"/>
      <c r="E761" s="760"/>
      <c r="F761" s="117">
        <v>2089</v>
      </c>
      <c r="G761" s="117">
        <v>2079</v>
      </c>
      <c r="H761" s="147">
        <v>181</v>
      </c>
      <c r="I761" s="147">
        <v>186</v>
      </c>
      <c r="J761" s="99">
        <v>142390.20000000001</v>
      </c>
      <c r="K761" s="99">
        <v>149627.20000000001</v>
      </c>
      <c r="L761" s="99">
        <v>20250.7</v>
      </c>
      <c r="M761" s="99">
        <v>20282.7</v>
      </c>
      <c r="N761" s="99">
        <v>0</v>
      </c>
      <c r="O761" s="99">
        <v>0</v>
      </c>
      <c r="P761" s="99">
        <v>577.1</v>
      </c>
      <c r="Q761" s="99">
        <v>490</v>
      </c>
      <c r="R761" s="150">
        <v>69.7</v>
      </c>
      <c r="S761" s="150">
        <v>62.7</v>
      </c>
    </row>
    <row r="762" spans="2:20" s="67" customFormat="1" ht="30" customHeight="1" x14ac:dyDescent="0.25">
      <c r="B762" s="909"/>
      <c r="C762" s="758" t="s">
        <v>192</v>
      </c>
      <c r="D762" s="759"/>
      <c r="E762" s="760"/>
      <c r="F762" s="117">
        <v>2089</v>
      </c>
      <c r="G762" s="117">
        <v>2079</v>
      </c>
      <c r="H762" s="147">
        <v>216</v>
      </c>
      <c r="I762" s="147">
        <v>224</v>
      </c>
      <c r="J762" s="99">
        <v>142390.20000000001</v>
      </c>
      <c r="K762" s="99">
        <v>149627.20000000001</v>
      </c>
      <c r="L762" s="99">
        <v>15238</v>
      </c>
      <c r="M762" s="99">
        <v>17390.099999999999</v>
      </c>
      <c r="N762" s="99">
        <v>0</v>
      </c>
      <c r="O762" s="99">
        <v>0</v>
      </c>
      <c r="P762" s="99">
        <v>402.2</v>
      </c>
      <c r="Q762" s="99">
        <v>655.20000000000005</v>
      </c>
      <c r="R762" s="150">
        <v>39.6</v>
      </c>
      <c r="S762" s="150">
        <v>39.700000000000003</v>
      </c>
    </row>
    <row r="763" spans="2:20" s="67" customFormat="1" ht="15" customHeight="1" x14ac:dyDescent="0.25">
      <c r="B763" s="909"/>
      <c r="C763" s="774" t="s">
        <v>193</v>
      </c>
      <c r="D763" s="775"/>
      <c r="E763" s="776"/>
      <c r="F763" s="117">
        <v>2089</v>
      </c>
      <c r="G763" s="117">
        <v>2079</v>
      </c>
      <c r="H763" s="147">
        <v>96</v>
      </c>
      <c r="I763" s="147">
        <v>86</v>
      </c>
      <c r="J763" s="99">
        <v>142390.20000000001</v>
      </c>
      <c r="K763" s="99">
        <v>149627.20000000001</v>
      </c>
      <c r="L763" s="99">
        <v>14328.1</v>
      </c>
      <c r="M763" s="99">
        <v>12931.6</v>
      </c>
      <c r="N763" s="99">
        <v>0</v>
      </c>
      <c r="O763" s="99">
        <v>0</v>
      </c>
      <c r="P763" s="99">
        <v>106.9</v>
      </c>
      <c r="Q763" s="99">
        <v>171.6</v>
      </c>
      <c r="R763" s="150">
        <v>44.7</v>
      </c>
      <c r="S763" s="150">
        <v>43.9</v>
      </c>
    </row>
    <row r="764" spans="2:20" s="67" customFormat="1" ht="28.5" customHeight="1" x14ac:dyDescent="0.25">
      <c r="B764" s="909"/>
      <c r="C764" s="758" t="s">
        <v>194</v>
      </c>
      <c r="D764" s="759"/>
      <c r="E764" s="760"/>
      <c r="F764" s="117">
        <v>2089</v>
      </c>
      <c r="G764" s="117">
        <v>2079</v>
      </c>
      <c r="H764" s="147">
        <v>51</v>
      </c>
      <c r="I764" s="147">
        <v>51</v>
      </c>
      <c r="J764" s="99">
        <v>142390.20000000001</v>
      </c>
      <c r="K764" s="99">
        <v>149627.20000000001</v>
      </c>
      <c r="L764" s="99">
        <v>8421</v>
      </c>
      <c r="M764" s="99">
        <v>8839.6</v>
      </c>
      <c r="N764" s="99">
        <v>0</v>
      </c>
      <c r="O764" s="99">
        <v>0</v>
      </c>
      <c r="P764" s="99">
        <v>394.7</v>
      </c>
      <c r="Q764" s="99">
        <v>157.4</v>
      </c>
      <c r="R764" s="150">
        <v>24.2</v>
      </c>
      <c r="S764" s="150">
        <v>27.9</v>
      </c>
    </row>
    <row r="765" spans="2:20" s="67" customFormat="1" ht="30" customHeight="1" x14ac:dyDescent="0.25">
      <c r="B765" s="909"/>
      <c r="C765" s="758" t="s">
        <v>195</v>
      </c>
      <c r="D765" s="759"/>
      <c r="E765" s="760"/>
      <c r="F765" s="117">
        <v>2089</v>
      </c>
      <c r="G765" s="117">
        <v>2079</v>
      </c>
      <c r="H765" s="147">
        <v>28</v>
      </c>
      <c r="I765" s="211">
        <v>0</v>
      </c>
      <c r="J765" s="99">
        <v>142390.20000000001</v>
      </c>
      <c r="K765" s="99">
        <v>149627.20000000001</v>
      </c>
      <c r="L765" s="99">
        <v>5342.5</v>
      </c>
      <c r="M765" s="99">
        <v>3321.5</v>
      </c>
      <c r="N765" s="99">
        <v>0</v>
      </c>
      <c r="O765" s="99">
        <v>0</v>
      </c>
      <c r="P765" s="99">
        <v>31.8</v>
      </c>
      <c r="Q765" s="99">
        <v>42.4</v>
      </c>
      <c r="R765" s="150">
        <v>20.9</v>
      </c>
      <c r="S765" s="150">
        <v>18.100000000000001</v>
      </c>
    </row>
    <row r="766" spans="2:20" s="67" customFormat="1" ht="15" customHeight="1" x14ac:dyDescent="0.25">
      <c r="B766" s="909"/>
      <c r="C766" s="823" t="s">
        <v>367</v>
      </c>
      <c r="D766" s="824"/>
      <c r="E766" s="825"/>
      <c r="F766" s="147">
        <v>751</v>
      </c>
      <c r="G766" s="147">
        <v>771</v>
      </c>
      <c r="H766" s="147">
        <v>300</v>
      </c>
      <c r="I766" s="147">
        <v>300</v>
      </c>
      <c r="J766" s="99">
        <v>53688.9</v>
      </c>
      <c r="K766" s="99">
        <v>53548.4</v>
      </c>
      <c r="L766" s="99">
        <v>22118.9</v>
      </c>
      <c r="M766" s="99">
        <v>21547</v>
      </c>
      <c r="N766" s="99">
        <v>0</v>
      </c>
      <c r="O766" s="99">
        <v>0</v>
      </c>
      <c r="P766" s="99">
        <v>333.7</v>
      </c>
      <c r="Q766" s="99">
        <v>831.8</v>
      </c>
      <c r="R766" s="150">
        <v>64.7</v>
      </c>
      <c r="S766" s="150">
        <v>60.4</v>
      </c>
    </row>
    <row r="767" spans="2:20" s="67" customFormat="1" ht="15" customHeight="1" x14ac:dyDescent="0.25">
      <c r="B767" s="909"/>
      <c r="C767" s="774" t="s">
        <v>368</v>
      </c>
      <c r="D767" s="775"/>
      <c r="E767" s="776"/>
      <c r="F767" s="147">
        <v>751</v>
      </c>
      <c r="G767" s="147">
        <v>771</v>
      </c>
      <c r="H767" s="147">
        <v>90</v>
      </c>
      <c r="I767" s="147">
        <v>93</v>
      </c>
      <c r="J767" s="99">
        <v>53688.9</v>
      </c>
      <c r="K767" s="99">
        <v>53548.4</v>
      </c>
      <c r="L767" s="99">
        <v>8390.7000000000007</v>
      </c>
      <c r="M767" s="99">
        <v>9227.7999999999993</v>
      </c>
      <c r="N767" s="99">
        <v>0</v>
      </c>
      <c r="O767" s="99">
        <v>0</v>
      </c>
      <c r="P767" s="99">
        <v>112.8</v>
      </c>
      <c r="Q767" s="99">
        <v>263.7</v>
      </c>
      <c r="R767" s="150">
        <v>32.1</v>
      </c>
      <c r="S767" s="150">
        <v>32</v>
      </c>
    </row>
    <row r="768" spans="2:20" s="67" customFormat="1" ht="15" customHeight="1" x14ac:dyDescent="0.25">
      <c r="B768" s="909"/>
      <c r="C768" s="774" t="s">
        <v>369</v>
      </c>
      <c r="D768" s="775"/>
      <c r="E768" s="776"/>
      <c r="F768" s="147">
        <v>751</v>
      </c>
      <c r="G768" s="147">
        <v>771</v>
      </c>
      <c r="H768" s="147">
        <v>104</v>
      </c>
      <c r="I768" s="147">
        <v>116</v>
      </c>
      <c r="J768" s="99">
        <v>53688.9</v>
      </c>
      <c r="K768" s="99">
        <v>53548.4</v>
      </c>
      <c r="L768" s="99">
        <v>9649.2000000000007</v>
      </c>
      <c r="M768" s="99">
        <v>10784.9</v>
      </c>
      <c r="N768" s="99">
        <v>0</v>
      </c>
      <c r="O768" s="99">
        <v>0</v>
      </c>
      <c r="P768" s="99">
        <v>92.4</v>
      </c>
      <c r="Q768" s="99">
        <v>120.9</v>
      </c>
      <c r="R768" s="150">
        <v>42.1</v>
      </c>
      <c r="S768" s="150">
        <v>38.9</v>
      </c>
    </row>
    <row r="769" spans="2:110" s="67" customFormat="1" ht="30" customHeight="1" x14ac:dyDescent="0.25">
      <c r="B769" s="909"/>
      <c r="C769" s="820" t="s">
        <v>370</v>
      </c>
      <c r="D769" s="821"/>
      <c r="E769" s="822"/>
      <c r="F769" s="147">
        <v>751</v>
      </c>
      <c r="G769" s="147">
        <v>771</v>
      </c>
      <c r="H769" s="147">
        <v>67</v>
      </c>
      <c r="I769" s="147">
        <v>56</v>
      </c>
      <c r="J769" s="99">
        <v>53688.9</v>
      </c>
      <c r="K769" s="99">
        <v>53548.4</v>
      </c>
      <c r="L769" s="99">
        <v>5515.3</v>
      </c>
      <c r="M769" s="99">
        <v>6028.8</v>
      </c>
      <c r="N769" s="99">
        <v>0</v>
      </c>
      <c r="O769" s="99">
        <v>0</v>
      </c>
      <c r="P769" s="99">
        <v>75.599999999999994</v>
      </c>
      <c r="Q769" s="99">
        <v>48.7</v>
      </c>
      <c r="R769" s="147">
        <v>27</v>
      </c>
      <c r="S769" s="150">
        <v>26.2</v>
      </c>
    </row>
    <row r="770" spans="2:110" s="67" customFormat="1" ht="15" customHeight="1" x14ac:dyDescent="0.25">
      <c r="B770" s="909"/>
      <c r="C770" s="823" t="s">
        <v>371</v>
      </c>
      <c r="D770" s="824"/>
      <c r="E770" s="825"/>
      <c r="F770" s="147">
        <v>751</v>
      </c>
      <c r="G770" s="147">
        <v>771</v>
      </c>
      <c r="H770" s="147">
        <v>57</v>
      </c>
      <c r="I770" s="147">
        <v>34</v>
      </c>
      <c r="J770" s="99">
        <v>53688.9</v>
      </c>
      <c r="K770" s="99">
        <v>53548.4</v>
      </c>
      <c r="L770" s="99">
        <v>4225.8999999999996</v>
      </c>
      <c r="M770" s="99">
        <v>2125.4</v>
      </c>
      <c r="N770" s="99">
        <v>0</v>
      </c>
      <c r="O770" s="99">
        <v>0</v>
      </c>
      <c r="P770" s="99">
        <v>46</v>
      </c>
      <c r="Q770" s="99">
        <v>46.2</v>
      </c>
      <c r="R770" s="150">
        <v>20.3</v>
      </c>
      <c r="S770" s="150">
        <v>16.7</v>
      </c>
    </row>
    <row r="771" spans="2:110" s="67" customFormat="1" ht="30" customHeight="1" x14ac:dyDescent="0.25">
      <c r="B771" s="909"/>
      <c r="C771" s="758" t="s">
        <v>196</v>
      </c>
      <c r="D771" s="759"/>
      <c r="E771" s="760"/>
      <c r="F771" s="117">
        <v>2089</v>
      </c>
      <c r="G771" s="117">
        <v>2079</v>
      </c>
      <c r="H771" s="147">
        <v>542</v>
      </c>
      <c r="I771" s="147">
        <v>626</v>
      </c>
      <c r="J771" s="100">
        <v>0</v>
      </c>
      <c r="K771" s="100">
        <v>0</v>
      </c>
      <c r="L771" s="99">
        <v>0</v>
      </c>
      <c r="M771" s="99">
        <v>0</v>
      </c>
      <c r="N771" s="99">
        <v>0</v>
      </c>
      <c r="O771" s="99">
        <v>0</v>
      </c>
      <c r="P771" s="99">
        <v>0</v>
      </c>
      <c r="Q771" s="99">
        <v>0</v>
      </c>
      <c r="R771" s="147">
        <v>14</v>
      </c>
      <c r="S771" s="150">
        <v>13.5</v>
      </c>
    </row>
    <row r="772" spans="2:110" s="67" customFormat="1" ht="19.5" customHeight="1" x14ac:dyDescent="0.25">
      <c r="B772" s="909"/>
      <c r="C772" s="758" t="s">
        <v>203</v>
      </c>
      <c r="D772" s="759"/>
      <c r="E772" s="760"/>
      <c r="F772" s="147">
        <v>6.4</v>
      </c>
      <c r="G772" s="147">
        <v>6.6</v>
      </c>
      <c r="H772" s="147">
        <v>6.4</v>
      </c>
      <c r="I772" s="147">
        <v>6.6</v>
      </c>
      <c r="J772" s="100">
        <v>205.7</v>
      </c>
      <c r="K772" s="100">
        <v>267.8</v>
      </c>
      <c r="L772" s="99">
        <v>205.7</v>
      </c>
      <c r="M772" s="99">
        <v>267.8</v>
      </c>
      <c r="N772" s="99">
        <v>1.6</v>
      </c>
      <c r="O772" s="99">
        <v>1.7</v>
      </c>
      <c r="P772" s="99">
        <v>155.5</v>
      </c>
      <c r="Q772" s="99">
        <v>155.5</v>
      </c>
      <c r="R772" s="147">
        <v>1</v>
      </c>
      <c r="S772" s="147">
        <v>1</v>
      </c>
    </row>
    <row r="773" spans="2:110" s="67" customFormat="1" ht="18" customHeight="1" x14ac:dyDescent="0.25">
      <c r="B773" s="909"/>
      <c r="C773" s="774" t="s">
        <v>204</v>
      </c>
      <c r="D773" s="775"/>
      <c r="E773" s="776"/>
      <c r="F773" s="147">
        <v>85.5</v>
      </c>
      <c r="G773" s="147">
        <v>90.6</v>
      </c>
      <c r="H773" s="147">
        <v>85.5</v>
      </c>
      <c r="I773" s="147">
        <v>90.6</v>
      </c>
      <c r="J773" s="100">
        <v>2360</v>
      </c>
      <c r="K773" s="100">
        <v>2416</v>
      </c>
      <c r="L773" s="99">
        <v>2360</v>
      </c>
      <c r="M773" s="99">
        <v>2416</v>
      </c>
      <c r="N773" s="99">
        <v>23</v>
      </c>
      <c r="O773" s="99">
        <v>11</v>
      </c>
      <c r="P773" s="99">
        <v>0</v>
      </c>
      <c r="Q773" s="99">
        <v>0</v>
      </c>
      <c r="R773" s="147">
        <v>5</v>
      </c>
      <c r="S773" s="147">
        <v>5</v>
      </c>
    </row>
    <row r="774" spans="2:110" s="67" customFormat="1" ht="15" customHeight="1" x14ac:dyDescent="0.25">
      <c r="B774" s="909"/>
      <c r="C774" s="774" t="s">
        <v>205</v>
      </c>
      <c r="D774" s="775"/>
      <c r="E774" s="776"/>
      <c r="F774" s="147">
        <v>335</v>
      </c>
      <c r="G774" s="147">
        <v>409</v>
      </c>
      <c r="H774" s="147">
        <v>335</v>
      </c>
      <c r="I774" s="147">
        <v>409</v>
      </c>
      <c r="J774" s="100">
        <v>14505</v>
      </c>
      <c r="K774" s="100">
        <v>15743</v>
      </c>
      <c r="L774" s="99">
        <v>14505</v>
      </c>
      <c r="M774" s="99">
        <v>15743</v>
      </c>
      <c r="N774" s="99">
        <v>477</v>
      </c>
      <c r="O774" s="99">
        <v>450</v>
      </c>
      <c r="P774" s="99">
        <v>0</v>
      </c>
      <c r="Q774" s="99">
        <v>0</v>
      </c>
      <c r="R774" s="147">
        <v>47</v>
      </c>
      <c r="S774" s="147">
        <v>47</v>
      </c>
    </row>
    <row r="775" spans="2:110" s="67" customFormat="1" ht="11.25" customHeight="1" x14ac:dyDescent="0.25">
      <c r="B775" s="909"/>
      <c r="C775" s="868"/>
      <c r="D775" s="869"/>
      <c r="E775" s="870"/>
      <c r="F775" s="10"/>
      <c r="G775" s="10"/>
      <c r="H775" s="10"/>
      <c r="I775" s="10"/>
      <c r="J775" s="27"/>
      <c r="K775" s="27"/>
      <c r="L775" s="39"/>
      <c r="M775" s="39"/>
      <c r="N775" s="39"/>
      <c r="O775" s="39"/>
      <c r="P775" s="39"/>
      <c r="Q775" s="39"/>
      <c r="R775" s="10"/>
      <c r="S775" s="10"/>
    </row>
    <row r="776" spans="2:110" s="1" customFormat="1" ht="15" customHeight="1" x14ac:dyDescent="0.25">
      <c r="B776" s="907" t="s">
        <v>93</v>
      </c>
      <c r="C776" s="823" t="s">
        <v>111</v>
      </c>
      <c r="D776" s="824"/>
      <c r="E776" s="825"/>
      <c r="F776" s="99">
        <v>1340.45</v>
      </c>
      <c r="G776" s="99">
        <v>1464.17</v>
      </c>
      <c r="H776" s="99">
        <v>71.05</v>
      </c>
      <c r="I776" s="99">
        <v>67.099999999999994</v>
      </c>
      <c r="J776" s="99">
        <v>111319.1</v>
      </c>
      <c r="K776" s="99">
        <v>122421.41</v>
      </c>
      <c r="L776" s="99">
        <v>3510</v>
      </c>
      <c r="M776" s="99">
        <v>3362</v>
      </c>
      <c r="N776" s="99">
        <v>20</v>
      </c>
      <c r="O776" s="99">
        <v>-95</v>
      </c>
      <c r="P776" s="99">
        <v>2193</v>
      </c>
      <c r="Q776" s="99">
        <v>1787</v>
      </c>
      <c r="R776" s="96">
        <v>12</v>
      </c>
      <c r="S776" s="96">
        <v>12</v>
      </c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</row>
    <row r="777" spans="2:110" s="2" customFormat="1" ht="15" customHeight="1" x14ac:dyDescent="0.25">
      <c r="B777" s="908"/>
      <c r="C777" s="823" t="s">
        <v>94</v>
      </c>
      <c r="D777" s="824"/>
      <c r="E777" s="825"/>
      <c r="F777" s="871"/>
      <c r="G777" s="872"/>
      <c r="H777" s="872"/>
      <c r="I777" s="872"/>
      <c r="J777" s="872"/>
      <c r="K777" s="872"/>
      <c r="L777" s="872"/>
      <c r="M777" s="872"/>
      <c r="N777" s="872"/>
      <c r="O777" s="872"/>
      <c r="P777" s="872"/>
      <c r="Q777" s="872"/>
      <c r="R777" s="872"/>
      <c r="S777" s="873"/>
    </row>
    <row r="778" spans="2:110" s="2" customFormat="1" ht="15" customHeight="1" x14ac:dyDescent="0.25">
      <c r="B778" s="908"/>
      <c r="C778" s="768" t="s">
        <v>95</v>
      </c>
      <c r="D778" s="769"/>
      <c r="E778" s="770"/>
      <c r="F778" s="211">
        <v>121442</v>
      </c>
      <c r="G778" s="211">
        <v>114648</v>
      </c>
      <c r="H778" s="99">
        <v>66960</v>
      </c>
      <c r="I778" s="99">
        <v>63070</v>
      </c>
      <c r="J778" s="99">
        <v>252541</v>
      </c>
      <c r="K778" s="99">
        <v>263033.63</v>
      </c>
      <c r="L778" s="99">
        <v>140349</v>
      </c>
      <c r="M778" s="99">
        <v>143504</v>
      </c>
      <c r="N778" s="99">
        <v>32</v>
      </c>
      <c r="O778" s="99">
        <v>0</v>
      </c>
      <c r="P778" s="99">
        <v>110769</v>
      </c>
      <c r="Q778" s="99">
        <v>109562</v>
      </c>
      <c r="R778" s="156">
        <v>160</v>
      </c>
      <c r="S778" s="156">
        <v>158</v>
      </c>
    </row>
    <row r="779" spans="2:110" s="2" customFormat="1" ht="15" customHeight="1" x14ac:dyDescent="0.25">
      <c r="B779" s="908"/>
      <c r="C779" s="823" t="s">
        <v>96</v>
      </c>
      <c r="D779" s="824"/>
      <c r="E779" s="825"/>
      <c r="F779" s="814"/>
      <c r="G779" s="815"/>
      <c r="H779" s="815"/>
      <c r="I779" s="815"/>
      <c r="J779" s="815"/>
      <c r="K779" s="815"/>
      <c r="L779" s="815"/>
      <c r="M779" s="815"/>
      <c r="N779" s="815"/>
      <c r="O779" s="815"/>
      <c r="P779" s="815"/>
      <c r="Q779" s="815"/>
      <c r="R779" s="815"/>
      <c r="S779" s="816"/>
    </row>
    <row r="780" spans="2:110" s="2" customFormat="1" ht="15" customHeight="1" x14ac:dyDescent="0.25">
      <c r="B780" s="908"/>
      <c r="C780" s="768" t="s">
        <v>95</v>
      </c>
      <c r="D780" s="769"/>
      <c r="E780" s="770"/>
      <c r="F780" s="295">
        <v>121442</v>
      </c>
      <c r="G780" s="295">
        <v>114648</v>
      </c>
      <c r="H780" s="212">
        <v>51975</v>
      </c>
      <c r="I780" s="212">
        <v>47606</v>
      </c>
      <c r="J780" s="212">
        <v>340255.4</v>
      </c>
      <c r="K780" s="212">
        <v>329820.69</v>
      </c>
      <c r="L780" s="212">
        <v>131016</v>
      </c>
      <c r="M780" s="212">
        <v>129063</v>
      </c>
      <c r="N780" s="155">
        <v>-1963</v>
      </c>
      <c r="O780" s="155">
        <v>-7382</v>
      </c>
      <c r="P780" s="212">
        <v>153346</v>
      </c>
      <c r="Q780" s="212">
        <v>153915</v>
      </c>
      <c r="R780" s="155">
        <v>181</v>
      </c>
      <c r="S780" s="155">
        <v>174</v>
      </c>
    </row>
    <row r="781" spans="2:110" s="2" customFormat="1" ht="44.25" customHeight="1" x14ac:dyDescent="0.25">
      <c r="B781" s="908"/>
      <c r="C781" s="758" t="s">
        <v>1176</v>
      </c>
      <c r="D781" s="759"/>
      <c r="E781" s="760"/>
      <c r="F781" s="117">
        <v>3990</v>
      </c>
      <c r="G781" s="117">
        <v>3988</v>
      </c>
      <c r="H781" s="202">
        <v>555</v>
      </c>
      <c r="I781" s="202">
        <v>573</v>
      </c>
      <c r="J781" s="113">
        <v>3002.2</v>
      </c>
      <c r="K781" s="113">
        <v>2684.2</v>
      </c>
      <c r="L781" s="113">
        <v>242.1</v>
      </c>
      <c r="M781" s="113">
        <v>321.39999999999998</v>
      </c>
      <c r="N781" s="99">
        <v>0</v>
      </c>
      <c r="O781" s="99">
        <v>0</v>
      </c>
      <c r="P781" s="99">
        <v>52839</v>
      </c>
      <c r="Q781" s="99">
        <v>61083</v>
      </c>
      <c r="R781" s="156">
        <v>75</v>
      </c>
      <c r="S781" s="156">
        <v>74</v>
      </c>
    </row>
    <row r="782" spans="2:110" s="2" customFormat="1" ht="30.75" customHeight="1" x14ac:dyDescent="0.25">
      <c r="B782" s="908"/>
      <c r="C782" s="758" t="s">
        <v>257</v>
      </c>
      <c r="D782" s="759"/>
      <c r="E782" s="760"/>
      <c r="F782" s="117">
        <v>3990</v>
      </c>
      <c r="G782" s="117">
        <v>3988</v>
      </c>
      <c r="H782" s="204">
        <v>144</v>
      </c>
      <c r="I782" s="204">
        <v>110</v>
      </c>
      <c r="J782" s="113">
        <v>3002.2</v>
      </c>
      <c r="K782" s="113">
        <v>2684.2</v>
      </c>
      <c r="L782" s="113">
        <v>72.2</v>
      </c>
      <c r="M782" s="113">
        <v>77</v>
      </c>
      <c r="N782" s="99">
        <v>0</v>
      </c>
      <c r="O782" s="99">
        <v>0</v>
      </c>
      <c r="P782" s="99">
        <v>15072</v>
      </c>
      <c r="Q782" s="99">
        <v>15738</v>
      </c>
      <c r="R782" s="156">
        <v>38</v>
      </c>
      <c r="S782" s="156">
        <v>37</v>
      </c>
    </row>
    <row r="783" spans="2:110" s="2" customFormat="1" ht="30.75" customHeight="1" x14ac:dyDescent="0.25">
      <c r="B783" s="908"/>
      <c r="C783" s="758" t="s">
        <v>256</v>
      </c>
      <c r="D783" s="759"/>
      <c r="E783" s="760"/>
      <c r="F783" s="117">
        <v>3990</v>
      </c>
      <c r="G783" s="117">
        <v>3988</v>
      </c>
      <c r="H783" s="204">
        <v>126</v>
      </c>
      <c r="I783" s="204">
        <v>125</v>
      </c>
      <c r="J783" s="113">
        <v>3002.2</v>
      </c>
      <c r="K783" s="113">
        <v>2684.2</v>
      </c>
      <c r="L783" s="113">
        <v>43.8</v>
      </c>
      <c r="M783" s="113">
        <v>54.4</v>
      </c>
      <c r="N783" s="99">
        <v>0</v>
      </c>
      <c r="O783" s="99">
        <v>0</v>
      </c>
      <c r="P783" s="99">
        <v>57143</v>
      </c>
      <c r="Q783" s="99">
        <v>57223</v>
      </c>
      <c r="R783" s="156">
        <v>70</v>
      </c>
      <c r="S783" s="156">
        <v>69</v>
      </c>
    </row>
    <row r="784" spans="2:110" s="2" customFormat="1" ht="31.5" customHeight="1" x14ac:dyDescent="0.25">
      <c r="B784" s="908"/>
      <c r="C784" s="780" t="s">
        <v>255</v>
      </c>
      <c r="D784" s="781"/>
      <c r="E784" s="782"/>
      <c r="F784" s="117">
        <v>3990</v>
      </c>
      <c r="G784" s="117">
        <v>3988</v>
      </c>
      <c r="H784" s="204">
        <v>98</v>
      </c>
      <c r="I784" s="204">
        <v>98</v>
      </c>
      <c r="J784" s="113">
        <v>3002.2</v>
      </c>
      <c r="K784" s="113">
        <v>2684.2</v>
      </c>
      <c r="L784" s="113">
        <v>83.7</v>
      </c>
      <c r="M784" s="113">
        <v>75.599999999999994</v>
      </c>
      <c r="N784" s="99">
        <v>0</v>
      </c>
      <c r="O784" s="99">
        <v>0</v>
      </c>
      <c r="P784" s="99">
        <v>34227</v>
      </c>
      <c r="Q784" s="99">
        <v>37214</v>
      </c>
      <c r="R784" s="117">
        <v>34</v>
      </c>
      <c r="S784" s="117">
        <v>34</v>
      </c>
    </row>
    <row r="785" spans="2:20" s="2" customFormat="1" ht="32.25" customHeight="1" x14ac:dyDescent="0.25">
      <c r="B785" s="908"/>
      <c r="C785" s="758" t="s">
        <v>283</v>
      </c>
      <c r="D785" s="759"/>
      <c r="E785" s="760"/>
      <c r="F785" s="117">
        <v>3990</v>
      </c>
      <c r="G785" s="117">
        <v>3988</v>
      </c>
      <c r="H785" s="204">
        <v>284</v>
      </c>
      <c r="I785" s="204">
        <v>276</v>
      </c>
      <c r="J785" s="99">
        <v>3002.2</v>
      </c>
      <c r="K785" s="99">
        <v>2684.2</v>
      </c>
      <c r="L785" s="99">
        <v>609.70000000000005</v>
      </c>
      <c r="M785" s="99">
        <v>556.70000000000005</v>
      </c>
      <c r="N785" s="99">
        <v>0</v>
      </c>
      <c r="O785" s="99">
        <v>0</v>
      </c>
      <c r="P785" s="99">
        <v>45938.3</v>
      </c>
      <c r="Q785" s="99">
        <v>50669</v>
      </c>
      <c r="R785" s="117">
        <v>75</v>
      </c>
      <c r="S785" s="117">
        <v>76</v>
      </c>
    </row>
    <row r="786" spans="2:20" s="2" customFormat="1" ht="31.5" customHeight="1" x14ac:dyDescent="0.25">
      <c r="B786" s="908"/>
      <c r="C786" s="758" t="s">
        <v>254</v>
      </c>
      <c r="D786" s="759"/>
      <c r="E786" s="760"/>
      <c r="F786" s="117">
        <v>3990</v>
      </c>
      <c r="G786" s="117">
        <v>3988</v>
      </c>
      <c r="H786" s="204">
        <v>187</v>
      </c>
      <c r="I786" s="204">
        <v>178</v>
      </c>
      <c r="J786" s="99">
        <v>3002.2</v>
      </c>
      <c r="K786" s="99">
        <v>2684.2</v>
      </c>
      <c r="L786" s="99">
        <v>133.4</v>
      </c>
      <c r="M786" s="99">
        <v>174.2</v>
      </c>
      <c r="N786" s="99">
        <v>0</v>
      </c>
      <c r="O786" s="99">
        <v>0</v>
      </c>
      <c r="P786" s="99">
        <v>26655</v>
      </c>
      <c r="Q786" s="99">
        <v>26608</v>
      </c>
      <c r="R786" s="117">
        <v>45</v>
      </c>
      <c r="S786" s="117">
        <v>45</v>
      </c>
    </row>
    <row r="787" spans="2:20" s="2" customFormat="1" ht="31.5" customHeight="1" x14ac:dyDescent="0.25">
      <c r="B787" s="908"/>
      <c r="C787" s="758" t="s">
        <v>258</v>
      </c>
      <c r="D787" s="759"/>
      <c r="E787" s="760"/>
      <c r="F787" s="117">
        <v>3990</v>
      </c>
      <c r="G787" s="117">
        <v>3988</v>
      </c>
      <c r="H787" s="204">
        <v>455</v>
      </c>
      <c r="I787" s="204">
        <v>477</v>
      </c>
      <c r="J787" s="99">
        <v>3002.2</v>
      </c>
      <c r="K787" s="99">
        <v>2684.2</v>
      </c>
      <c r="L787" s="99">
        <v>261.39999999999998</v>
      </c>
      <c r="M787" s="99">
        <v>231.9</v>
      </c>
      <c r="N787" s="99">
        <v>0</v>
      </c>
      <c r="O787" s="99">
        <v>0</v>
      </c>
      <c r="P787" s="99">
        <v>30940</v>
      </c>
      <c r="Q787" s="99">
        <v>31832</v>
      </c>
      <c r="R787" s="117">
        <v>75</v>
      </c>
      <c r="S787" s="117">
        <v>76</v>
      </c>
    </row>
    <row r="788" spans="2:20" s="2" customFormat="1" ht="30.75" customHeight="1" x14ac:dyDescent="0.25">
      <c r="B788" s="908"/>
      <c r="C788" s="758" t="s">
        <v>259</v>
      </c>
      <c r="D788" s="759"/>
      <c r="E788" s="760"/>
      <c r="F788" s="117">
        <v>3990</v>
      </c>
      <c r="G788" s="117">
        <v>3988</v>
      </c>
      <c r="H788" s="204">
        <v>703</v>
      </c>
      <c r="I788" s="204">
        <v>707</v>
      </c>
      <c r="J788" s="99">
        <v>3002.2</v>
      </c>
      <c r="K788" s="99">
        <v>2684.2</v>
      </c>
      <c r="L788" s="99">
        <v>292.8</v>
      </c>
      <c r="M788" s="99">
        <v>337.2</v>
      </c>
      <c r="N788" s="99">
        <v>0</v>
      </c>
      <c r="O788" s="99">
        <v>0</v>
      </c>
      <c r="P788" s="99">
        <v>26597</v>
      </c>
      <c r="Q788" s="99">
        <v>27766</v>
      </c>
      <c r="R788" s="117">
        <v>107</v>
      </c>
      <c r="S788" s="117">
        <v>106</v>
      </c>
    </row>
    <row r="789" spans="2:20" s="2" customFormat="1" ht="30.75" customHeight="1" x14ac:dyDescent="0.25">
      <c r="B789" s="908"/>
      <c r="C789" s="758" t="s">
        <v>253</v>
      </c>
      <c r="D789" s="759"/>
      <c r="E789" s="760"/>
      <c r="F789" s="117">
        <v>3990</v>
      </c>
      <c r="G789" s="117">
        <v>3988</v>
      </c>
      <c r="H789" s="204">
        <v>478</v>
      </c>
      <c r="I789" s="204">
        <v>498</v>
      </c>
      <c r="J789" s="99">
        <v>3002.2</v>
      </c>
      <c r="K789" s="99">
        <v>2684.2</v>
      </c>
      <c r="L789" s="99">
        <v>1117.4000000000001</v>
      </c>
      <c r="M789" s="99">
        <v>704.4</v>
      </c>
      <c r="N789" s="99">
        <v>0</v>
      </c>
      <c r="O789" s="99">
        <v>0</v>
      </c>
      <c r="P789" s="99">
        <v>25413</v>
      </c>
      <c r="Q789" s="99">
        <v>26179</v>
      </c>
      <c r="R789" s="117">
        <v>62</v>
      </c>
      <c r="S789" s="117">
        <v>62</v>
      </c>
    </row>
    <row r="790" spans="2:20" s="2" customFormat="1" ht="30" customHeight="1" x14ac:dyDescent="0.25">
      <c r="B790" s="908"/>
      <c r="C790" s="758" t="s">
        <v>260</v>
      </c>
      <c r="D790" s="759"/>
      <c r="E790" s="760"/>
      <c r="F790" s="117">
        <v>3990</v>
      </c>
      <c r="G790" s="117">
        <v>3988</v>
      </c>
      <c r="H790" s="205">
        <v>40</v>
      </c>
      <c r="I790" s="205">
        <v>42</v>
      </c>
      <c r="J790" s="99">
        <v>3002.2</v>
      </c>
      <c r="K790" s="99">
        <v>2684.2</v>
      </c>
      <c r="L790" s="99">
        <v>145.69999999999999</v>
      </c>
      <c r="M790" s="99">
        <v>151.4</v>
      </c>
      <c r="N790" s="99">
        <v>0</v>
      </c>
      <c r="O790" s="99">
        <v>0</v>
      </c>
      <c r="P790" s="99">
        <v>5563</v>
      </c>
      <c r="Q790" s="99">
        <v>7513</v>
      </c>
      <c r="R790" s="117">
        <v>24</v>
      </c>
      <c r="S790" s="117">
        <v>24</v>
      </c>
    </row>
    <row r="791" spans="2:20" s="2" customFormat="1" ht="19.5" customHeight="1" x14ac:dyDescent="0.25">
      <c r="B791" s="908"/>
      <c r="C791" s="774" t="s">
        <v>97</v>
      </c>
      <c r="D791" s="775"/>
      <c r="E791" s="776"/>
      <c r="F791" s="121">
        <v>1496</v>
      </c>
      <c r="G791" s="121">
        <v>1556</v>
      </c>
      <c r="H791" s="206">
        <v>85</v>
      </c>
      <c r="I791" s="206">
        <v>79</v>
      </c>
      <c r="J791" s="108">
        <v>7295.4</v>
      </c>
      <c r="K791" s="108">
        <v>6993.2</v>
      </c>
      <c r="L791" s="108">
        <v>567.79999999999995</v>
      </c>
      <c r="M791" s="108">
        <v>508.8</v>
      </c>
      <c r="N791" s="99">
        <v>0</v>
      </c>
      <c r="O791" s="99">
        <v>0</v>
      </c>
      <c r="P791" s="99">
        <v>2173</v>
      </c>
      <c r="Q791" s="99">
        <v>2517</v>
      </c>
      <c r="R791" s="117">
        <v>24</v>
      </c>
      <c r="S791" s="117">
        <v>24</v>
      </c>
    </row>
    <row r="792" spans="2:20" s="2" customFormat="1" ht="18.75" customHeight="1" x14ac:dyDescent="0.25">
      <c r="B792" s="908"/>
      <c r="C792" s="774" t="s">
        <v>98</v>
      </c>
      <c r="D792" s="775"/>
      <c r="E792" s="776"/>
      <c r="F792" s="121">
        <v>1496</v>
      </c>
      <c r="G792" s="121">
        <v>1556</v>
      </c>
      <c r="H792" s="206">
        <v>88</v>
      </c>
      <c r="I792" s="206">
        <v>78</v>
      </c>
      <c r="J792" s="108">
        <v>7295.4</v>
      </c>
      <c r="K792" s="108">
        <v>6993.2</v>
      </c>
      <c r="L792" s="108">
        <v>580.9</v>
      </c>
      <c r="M792" s="108">
        <v>573.6</v>
      </c>
      <c r="N792" s="99">
        <v>0</v>
      </c>
      <c r="O792" s="99">
        <v>0</v>
      </c>
      <c r="P792" s="99">
        <v>2920</v>
      </c>
      <c r="Q792" s="99">
        <v>3763</v>
      </c>
      <c r="R792" s="117">
        <v>21</v>
      </c>
      <c r="S792" s="117">
        <v>22</v>
      </c>
    </row>
    <row r="793" spans="2:20" s="2" customFormat="1" ht="18" customHeight="1" x14ac:dyDescent="0.25">
      <c r="B793" s="908"/>
      <c r="C793" s="758" t="s">
        <v>110</v>
      </c>
      <c r="D793" s="759"/>
      <c r="E793" s="760"/>
      <c r="F793" s="121">
        <v>1496</v>
      </c>
      <c r="G793" s="121">
        <v>1556</v>
      </c>
      <c r="H793" s="206">
        <v>121</v>
      </c>
      <c r="I793" s="206">
        <v>123</v>
      </c>
      <c r="J793" s="108">
        <v>7295.4</v>
      </c>
      <c r="K793" s="108">
        <v>6993.2</v>
      </c>
      <c r="L793" s="108">
        <v>875.4</v>
      </c>
      <c r="M793" s="108">
        <v>872.8</v>
      </c>
      <c r="N793" s="99">
        <v>0</v>
      </c>
      <c r="O793" s="99">
        <v>0</v>
      </c>
      <c r="P793" s="99">
        <v>78696</v>
      </c>
      <c r="Q793" s="99">
        <v>75483</v>
      </c>
      <c r="R793" s="117">
        <v>36</v>
      </c>
      <c r="S793" s="117">
        <v>35</v>
      </c>
    </row>
    <row r="794" spans="2:20" s="2" customFormat="1" ht="18" customHeight="1" x14ac:dyDescent="0.25">
      <c r="B794" s="908"/>
      <c r="C794" s="774" t="s">
        <v>99</v>
      </c>
      <c r="D794" s="775"/>
      <c r="E794" s="776"/>
      <c r="F794" s="121">
        <v>1496</v>
      </c>
      <c r="G794" s="121">
        <v>1556</v>
      </c>
      <c r="H794" s="206">
        <v>123</v>
      </c>
      <c r="I794" s="206">
        <v>116</v>
      </c>
      <c r="J794" s="108">
        <v>7295.4</v>
      </c>
      <c r="K794" s="108">
        <v>6993.2</v>
      </c>
      <c r="L794" s="108">
        <v>871.2</v>
      </c>
      <c r="M794" s="108">
        <v>759.1</v>
      </c>
      <c r="N794" s="99">
        <v>0</v>
      </c>
      <c r="O794" s="99">
        <v>0</v>
      </c>
      <c r="P794" s="99">
        <v>9712.7000000000007</v>
      </c>
      <c r="Q794" s="99">
        <v>9794.5</v>
      </c>
      <c r="R794" s="117">
        <v>34</v>
      </c>
      <c r="S794" s="117">
        <v>34</v>
      </c>
    </row>
    <row r="795" spans="2:20" s="2" customFormat="1" ht="30.75" customHeight="1" x14ac:dyDescent="0.25">
      <c r="B795" s="908"/>
      <c r="C795" s="758" t="s">
        <v>109</v>
      </c>
      <c r="D795" s="759"/>
      <c r="E795" s="760"/>
      <c r="F795" s="121">
        <v>1496</v>
      </c>
      <c r="G795" s="121">
        <v>1556</v>
      </c>
      <c r="H795" s="206">
        <v>319</v>
      </c>
      <c r="I795" s="206">
        <v>310</v>
      </c>
      <c r="J795" s="108">
        <v>7295.4</v>
      </c>
      <c r="K795" s="108">
        <v>6993.2</v>
      </c>
      <c r="L795" s="108">
        <v>1769.4</v>
      </c>
      <c r="M795" s="108">
        <v>1741.6</v>
      </c>
      <c r="N795" s="99">
        <v>0</v>
      </c>
      <c r="O795" s="99">
        <v>0</v>
      </c>
      <c r="P795" s="99">
        <v>32120</v>
      </c>
      <c r="Q795" s="99">
        <v>32600</v>
      </c>
      <c r="R795" s="117">
        <v>68</v>
      </c>
      <c r="S795" s="117">
        <v>70</v>
      </c>
    </row>
    <row r="796" spans="2:20" s="2" customFormat="1" ht="17.25" customHeight="1" x14ac:dyDescent="0.25">
      <c r="B796" s="908"/>
      <c r="C796" s="758" t="s">
        <v>100</v>
      </c>
      <c r="D796" s="759"/>
      <c r="E796" s="760"/>
      <c r="F796" s="121">
        <v>1496</v>
      </c>
      <c r="G796" s="121">
        <v>1556</v>
      </c>
      <c r="H796" s="206">
        <v>29</v>
      </c>
      <c r="I796" s="206">
        <v>27</v>
      </c>
      <c r="J796" s="108">
        <v>7295.4</v>
      </c>
      <c r="K796" s="108">
        <v>6993.2</v>
      </c>
      <c r="L796" s="108">
        <v>219.1</v>
      </c>
      <c r="M796" s="108">
        <v>181.5</v>
      </c>
      <c r="N796" s="99">
        <v>0</v>
      </c>
      <c r="O796" s="99">
        <v>0</v>
      </c>
      <c r="P796" s="99">
        <v>25027</v>
      </c>
      <c r="Q796" s="99">
        <v>25028</v>
      </c>
      <c r="R796" s="117">
        <v>11</v>
      </c>
      <c r="S796" s="117">
        <v>11</v>
      </c>
    </row>
    <row r="797" spans="2:20" s="2" customFormat="1" ht="15.75" customHeight="1" x14ac:dyDescent="0.25">
      <c r="B797" s="908"/>
      <c r="C797" s="774" t="s">
        <v>101</v>
      </c>
      <c r="D797" s="775"/>
      <c r="E797" s="776"/>
      <c r="F797" s="121">
        <v>1496</v>
      </c>
      <c r="G797" s="121">
        <v>1556</v>
      </c>
      <c r="H797" s="206">
        <v>26</v>
      </c>
      <c r="I797" s="206">
        <v>24</v>
      </c>
      <c r="J797" s="108">
        <v>7295.4</v>
      </c>
      <c r="K797" s="108">
        <v>6993.2</v>
      </c>
      <c r="L797" s="229">
        <v>171.7</v>
      </c>
      <c r="M797" s="229">
        <v>163.6</v>
      </c>
      <c r="N797" s="99">
        <v>0</v>
      </c>
      <c r="O797" s="99">
        <v>0</v>
      </c>
      <c r="P797" s="99">
        <v>77</v>
      </c>
      <c r="Q797" s="99">
        <v>70</v>
      </c>
      <c r="R797" s="156">
        <v>11</v>
      </c>
      <c r="S797" s="156">
        <v>12</v>
      </c>
    </row>
    <row r="798" spans="2:20" s="2" customFormat="1" ht="18.75" customHeight="1" x14ac:dyDescent="0.25">
      <c r="B798" s="908"/>
      <c r="C798" s="758" t="s">
        <v>102</v>
      </c>
      <c r="D798" s="759"/>
      <c r="E798" s="760"/>
      <c r="F798" s="121">
        <v>1496</v>
      </c>
      <c r="G798" s="121">
        <v>1556</v>
      </c>
      <c r="H798" s="206">
        <v>63</v>
      </c>
      <c r="I798" s="206">
        <v>66</v>
      </c>
      <c r="J798" s="202">
        <v>7295.4</v>
      </c>
      <c r="K798" s="202">
        <v>6993.2</v>
      </c>
      <c r="L798" s="201">
        <v>326.89999999999998</v>
      </c>
      <c r="M798" s="201">
        <v>350.9</v>
      </c>
      <c r="N798" s="100">
        <v>0</v>
      </c>
      <c r="O798" s="100">
        <v>0</v>
      </c>
      <c r="P798" s="100">
        <v>1321</v>
      </c>
      <c r="Q798" s="100">
        <v>1321</v>
      </c>
      <c r="R798" s="150">
        <v>15</v>
      </c>
      <c r="S798" s="150">
        <v>15</v>
      </c>
    </row>
    <row r="799" spans="2:20" s="2" customFormat="1" ht="20.25" customHeight="1" x14ac:dyDescent="0.25">
      <c r="B799" s="908"/>
      <c r="C799" s="758" t="s">
        <v>103</v>
      </c>
      <c r="D799" s="759"/>
      <c r="E799" s="760"/>
      <c r="F799" s="121">
        <v>1496</v>
      </c>
      <c r="G799" s="121">
        <v>1556</v>
      </c>
      <c r="H799" s="206">
        <v>28</v>
      </c>
      <c r="I799" s="206">
        <v>29</v>
      </c>
      <c r="J799" s="202">
        <v>7295.4</v>
      </c>
      <c r="K799" s="202">
        <v>6993.2</v>
      </c>
      <c r="L799" s="108">
        <v>242</v>
      </c>
      <c r="M799" s="108">
        <v>239.3</v>
      </c>
      <c r="N799" s="99">
        <v>0</v>
      </c>
      <c r="O799" s="99">
        <v>0</v>
      </c>
      <c r="P799" s="99">
        <v>3922</v>
      </c>
      <c r="Q799" s="99">
        <v>3814</v>
      </c>
      <c r="R799" s="117">
        <v>11</v>
      </c>
      <c r="S799" s="117">
        <v>12</v>
      </c>
    </row>
    <row r="800" spans="2:20" s="2" customFormat="1" ht="17.25" customHeight="1" x14ac:dyDescent="0.25">
      <c r="B800" s="908"/>
      <c r="C800" s="758" t="s">
        <v>104</v>
      </c>
      <c r="D800" s="759"/>
      <c r="E800" s="760"/>
      <c r="F800" s="121">
        <v>1496</v>
      </c>
      <c r="G800" s="121">
        <v>1556</v>
      </c>
      <c r="H800" s="206">
        <v>229</v>
      </c>
      <c r="I800" s="206">
        <v>220</v>
      </c>
      <c r="J800" s="202">
        <v>7295.4</v>
      </c>
      <c r="K800" s="202">
        <v>6993.2</v>
      </c>
      <c r="L800" s="108">
        <v>1671</v>
      </c>
      <c r="M800" s="108">
        <v>1602</v>
      </c>
      <c r="N800" s="99">
        <v>0</v>
      </c>
      <c r="O800" s="99">
        <v>0</v>
      </c>
      <c r="P800" s="99">
        <v>8746</v>
      </c>
      <c r="Q800" s="99">
        <v>8746</v>
      </c>
      <c r="R800" s="117">
        <v>57</v>
      </c>
      <c r="S800" s="117">
        <v>57</v>
      </c>
      <c r="T800" s="207"/>
    </row>
    <row r="801" spans="2:19" s="67" customFormat="1" x14ac:dyDescent="0.25">
      <c r="B801" s="80">
        <v>1</v>
      </c>
      <c r="C801" s="875">
        <v>2</v>
      </c>
      <c r="D801" s="875"/>
      <c r="E801" s="875"/>
      <c r="F801" s="80">
        <v>3</v>
      </c>
      <c r="G801" s="80">
        <v>4</v>
      </c>
      <c r="H801" s="80">
        <v>5</v>
      </c>
      <c r="I801" s="80">
        <v>6</v>
      </c>
      <c r="J801" s="80">
        <v>7</v>
      </c>
      <c r="K801" s="80">
        <v>8</v>
      </c>
      <c r="L801" s="80">
        <v>9</v>
      </c>
      <c r="M801" s="80">
        <v>10</v>
      </c>
      <c r="N801" s="80">
        <v>11</v>
      </c>
      <c r="O801" s="80">
        <v>12</v>
      </c>
      <c r="P801" s="80">
        <v>13</v>
      </c>
      <c r="Q801" s="80">
        <v>14</v>
      </c>
      <c r="R801" s="80">
        <v>15</v>
      </c>
      <c r="S801" s="80">
        <v>16</v>
      </c>
    </row>
    <row r="802" spans="2:19" ht="45.75" customHeight="1" x14ac:dyDescent="0.25">
      <c r="B802" t="s">
        <v>29</v>
      </c>
      <c r="C802" s="857" t="s">
        <v>17</v>
      </c>
      <c r="D802" s="857"/>
      <c r="E802" s="857"/>
      <c r="F802" s="857"/>
      <c r="G802" s="857"/>
      <c r="H802" s="857"/>
      <c r="I802" s="857"/>
      <c r="J802" s="857"/>
      <c r="K802" s="857"/>
      <c r="L802" s="857"/>
    </row>
    <row r="803" spans="2:19" ht="15.75" x14ac:dyDescent="0.25">
      <c r="C803" s="856" t="s">
        <v>8</v>
      </c>
      <c r="D803" s="856"/>
      <c r="E803" s="856"/>
      <c r="F803" s="856"/>
      <c r="G803" s="856"/>
      <c r="H803" s="856"/>
      <c r="I803" s="856"/>
      <c r="J803" s="856"/>
    </row>
  </sheetData>
  <mergeCells count="881">
    <mergeCell ref="B587:B626"/>
    <mergeCell ref="C596:E596"/>
    <mergeCell ref="C597:E597"/>
    <mergeCell ref="C598:E598"/>
    <mergeCell ref="C612:E612"/>
    <mergeCell ref="C620:E620"/>
    <mergeCell ref="C613:E613"/>
    <mergeCell ref="B633:B640"/>
    <mergeCell ref="C632:E632"/>
    <mergeCell ref="C633:E633"/>
    <mergeCell ref="C634:E634"/>
    <mergeCell ref="C635:E635"/>
    <mergeCell ref="C640:E640"/>
    <mergeCell ref="C636:E636"/>
    <mergeCell ref="C637:E637"/>
    <mergeCell ref="C638:E638"/>
    <mergeCell ref="C639:E639"/>
    <mergeCell ref="C618:E618"/>
    <mergeCell ref="C592:E592"/>
    <mergeCell ref="C710:E710"/>
    <mergeCell ref="C440:E440"/>
    <mergeCell ref="C685:E685"/>
    <mergeCell ref="B686:B711"/>
    <mergeCell ref="C687:E687"/>
    <mergeCell ref="C688:E688"/>
    <mergeCell ref="C689:E689"/>
    <mergeCell ref="C711:E711"/>
    <mergeCell ref="C692:E692"/>
    <mergeCell ref="C693:E693"/>
    <mergeCell ref="C694:E694"/>
    <mergeCell ref="C695:E695"/>
    <mergeCell ref="C696:E696"/>
    <mergeCell ref="C697:E697"/>
    <mergeCell ref="C698:E698"/>
    <mergeCell ref="C699:E699"/>
    <mergeCell ref="C700:E700"/>
    <mergeCell ref="C701:E701"/>
    <mergeCell ref="C702:E702"/>
    <mergeCell ref="C628:E628"/>
    <mergeCell ref="C600:E600"/>
    <mergeCell ref="C705:E705"/>
    <mergeCell ref="C706:E706"/>
    <mergeCell ref="B532:B538"/>
    <mergeCell ref="C709:E709"/>
    <mergeCell ref="C533:E533"/>
    <mergeCell ref="C538:E538"/>
    <mergeCell ref="C537:E537"/>
    <mergeCell ref="C534:E534"/>
    <mergeCell ref="C535:E535"/>
    <mergeCell ref="C536:E536"/>
    <mergeCell ref="C627:E627"/>
    <mergeCell ref="C626:E626"/>
    <mergeCell ref="C707:E707"/>
    <mergeCell ref="C708:E708"/>
    <mergeCell ref="C556:E556"/>
    <mergeCell ref="C557:E557"/>
    <mergeCell ref="C558:E558"/>
    <mergeCell ref="C559:E559"/>
    <mergeCell ref="C560:E560"/>
    <mergeCell ref="C564:E564"/>
    <mergeCell ref="C659:E659"/>
    <mergeCell ref="C601:E601"/>
    <mergeCell ref="C575:E575"/>
    <mergeCell ref="C576:E576"/>
    <mergeCell ref="C578:E578"/>
    <mergeCell ref="C577:E577"/>
    <mergeCell ref="C703:E703"/>
    <mergeCell ref="C704:E704"/>
    <mergeCell ref="C484:E486"/>
    <mergeCell ref="C477:E479"/>
    <mergeCell ref="C524:E524"/>
    <mergeCell ref="C602:E602"/>
    <mergeCell ref="C603:E603"/>
    <mergeCell ref="C625:E625"/>
    <mergeCell ref="C615:E615"/>
    <mergeCell ref="C616:E616"/>
    <mergeCell ref="C609:E609"/>
    <mergeCell ref="C621:E621"/>
    <mergeCell ref="C604:E604"/>
    <mergeCell ref="C607:E607"/>
    <mergeCell ref="C608:E608"/>
    <mergeCell ref="C539:E539"/>
    <mergeCell ref="C584:E584"/>
    <mergeCell ref="C585:E585"/>
    <mergeCell ref="C683:E683"/>
    <mergeCell ref="C614:E614"/>
    <mergeCell ref="C617:E617"/>
    <mergeCell ref="C656:E656"/>
    <mergeCell ref="C654:E654"/>
    <mergeCell ref="C623:E623"/>
    <mergeCell ref="C624:E624"/>
    <mergeCell ref="C476:E476"/>
    <mergeCell ref="C483:E483"/>
    <mergeCell ref="C480:E480"/>
    <mergeCell ref="C503:E503"/>
    <mergeCell ref="C565:E565"/>
    <mergeCell ref="C563:E563"/>
    <mergeCell ref="C562:E562"/>
    <mergeCell ref="C555:E555"/>
    <mergeCell ref="C495:E495"/>
    <mergeCell ref="C522:E522"/>
    <mergeCell ref="C519:E519"/>
    <mergeCell ref="C502:E502"/>
    <mergeCell ref="C228:E228"/>
    <mergeCell ref="C588:E588"/>
    <mergeCell ref="C589:E589"/>
    <mergeCell ref="C590:E590"/>
    <mergeCell ref="C258:E258"/>
    <mergeCell ref="C282:E282"/>
    <mergeCell ref="C289:E289"/>
    <mergeCell ref="C283:E283"/>
    <mergeCell ref="C599:E599"/>
    <mergeCell ref="C453:E453"/>
    <mergeCell ref="C454:E454"/>
    <mergeCell ref="C475:E475"/>
    <mergeCell ref="C455:E455"/>
    <mergeCell ref="C461:E461"/>
    <mergeCell ref="C462:E462"/>
    <mergeCell ref="C474:E474"/>
    <mergeCell ref="C456:E456"/>
    <mergeCell ref="C457:E457"/>
    <mergeCell ref="C458:E458"/>
    <mergeCell ref="C459:E459"/>
    <mergeCell ref="C460:E460"/>
    <mergeCell ref="C463:E463"/>
    <mergeCell ref="C481:E481"/>
    <mergeCell ref="C482:E482"/>
    <mergeCell ref="C212:E212"/>
    <mergeCell ref="C211:E211"/>
    <mergeCell ref="C210:E210"/>
    <mergeCell ref="C202:E202"/>
    <mergeCell ref="C203:E203"/>
    <mergeCell ref="C205:E205"/>
    <mergeCell ref="C206:E206"/>
    <mergeCell ref="C208:E208"/>
    <mergeCell ref="C209:E209"/>
    <mergeCell ref="C207:E207"/>
    <mergeCell ref="C204:E204"/>
    <mergeCell ref="C213:E213"/>
    <mergeCell ref="C214:E214"/>
    <mergeCell ref="C218:E218"/>
    <mergeCell ref="C219:E219"/>
    <mergeCell ref="C221:E221"/>
    <mergeCell ref="C222:E222"/>
    <mergeCell ref="C223:E223"/>
    <mergeCell ref="C227:E227"/>
    <mergeCell ref="C215:E215"/>
    <mergeCell ref="C217:E217"/>
    <mergeCell ref="C216:E216"/>
    <mergeCell ref="C220:E220"/>
    <mergeCell ref="C224:E224"/>
    <mergeCell ref="C226:E226"/>
    <mergeCell ref="C225:E225"/>
    <mergeCell ref="C191:E191"/>
    <mergeCell ref="C192:E192"/>
    <mergeCell ref="C193:E193"/>
    <mergeCell ref="C195:E195"/>
    <mergeCell ref="C194:E194"/>
    <mergeCell ref="C196:E196"/>
    <mergeCell ref="C197:E197"/>
    <mergeCell ref="C198:E198"/>
    <mergeCell ref="C199:E199"/>
    <mergeCell ref="C200:E200"/>
    <mergeCell ref="C201:E201"/>
    <mergeCell ref="C156:E156"/>
    <mergeCell ref="C157:E157"/>
    <mergeCell ref="C158:E158"/>
    <mergeCell ref="C147:E147"/>
    <mergeCell ref="C159:E159"/>
    <mergeCell ref="C131:E131"/>
    <mergeCell ref="C132:E132"/>
    <mergeCell ref="C133:E133"/>
    <mergeCell ref="C136:E136"/>
    <mergeCell ref="C137:E137"/>
    <mergeCell ref="C138:E138"/>
    <mergeCell ref="C139:E139"/>
    <mergeCell ref="C140:E140"/>
    <mergeCell ref="C141:E141"/>
    <mergeCell ref="C145:E145"/>
    <mergeCell ref="C146:E146"/>
    <mergeCell ref="C142:E142"/>
    <mergeCell ref="C143:E143"/>
    <mergeCell ref="C144:E144"/>
    <mergeCell ref="C149:E149"/>
    <mergeCell ref="C148:E148"/>
    <mergeCell ref="C150:E150"/>
    <mergeCell ref="C153:E153"/>
    <mergeCell ref="C154:E154"/>
    <mergeCell ref="C155:E155"/>
    <mergeCell ref="C124:E124"/>
    <mergeCell ref="C125:E125"/>
    <mergeCell ref="C126:E126"/>
    <mergeCell ref="C127:E127"/>
    <mergeCell ref="C128:E128"/>
    <mergeCell ref="C129:E129"/>
    <mergeCell ref="C130:E130"/>
    <mergeCell ref="C134:E134"/>
    <mergeCell ref="C135:E135"/>
    <mergeCell ref="C113:E113"/>
    <mergeCell ref="C114:E114"/>
    <mergeCell ref="C115:E115"/>
    <mergeCell ref="C116:E116"/>
    <mergeCell ref="C117:E117"/>
    <mergeCell ref="C118:E118"/>
    <mergeCell ref="C120:E120"/>
    <mergeCell ref="C151:E151"/>
    <mergeCell ref="C152:E152"/>
    <mergeCell ref="C53:E53"/>
    <mergeCell ref="C58:E58"/>
    <mergeCell ref="C59:E59"/>
    <mergeCell ref="C60:E60"/>
    <mergeCell ref="C77:E77"/>
    <mergeCell ref="C73:E73"/>
    <mergeCell ref="C75:E75"/>
    <mergeCell ref="C82:E82"/>
    <mergeCell ref="C83:E83"/>
    <mergeCell ref="C76:E76"/>
    <mergeCell ref="C64:E64"/>
    <mergeCell ref="C65:E65"/>
    <mergeCell ref="C74:E74"/>
    <mergeCell ref="C66:E66"/>
    <mergeCell ref="C69:E69"/>
    <mergeCell ref="C70:E70"/>
    <mergeCell ref="C67:E67"/>
    <mergeCell ref="C68:E68"/>
    <mergeCell ref="C71:E71"/>
    <mergeCell ref="C72:E72"/>
    <mergeCell ref="C78:E78"/>
    <mergeCell ref="C79:E79"/>
    <mergeCell ref="C80:E80"/>
    <mergeCell ref="B291:B321"/>
    <mergeCell ref="C259:E259"/>
    <mergeCell ref="C713:E713"/>
    <mergeCell ref="C722:E722"/>
    <mergeCell ref="C726:E726"/>
    <mergeCell ref="C712:E712"/>
    <mergeCell ref="C714:E714"/>
    <mergeCell ref="C719:E719"/>
    <mergeCell ref="C715:E715"/>
    <mergeCell ref="C716:E716"/>
    <mergeCell ref="C718:E718"/>
    <mergeCell ref="C717:E717"/>
    <mergeCell ref="C721:E721"/>
    <mergeCell ref="C720:E720"/>
    <mergeCell ref="C723:E723"/>
    <mergeCell ref="C724:E724"/>
    <mergeCell ref="C725:E725"/>
    <mergeCell ref="C651:E651"/>
    <mergeCell ref="C652:E652"/>
    <mergeCell ref="C657:E657"/>
    <mergeCell ref="C653:E653"/>
    <mergeCell ref="B642:B660"/>
    <mergeCell ref="C642:E642"/>
    <mergeCell ref="C591:E591"/>
    <mergeCell ref="B732:B743"/>
    <mergeCell ref="B713:B730"/>
    <mergeCell ref="B628:B631"/>
    <mergeCell ref="C332:E332"/>
    <mergeCell ref="C417:E417"/>
    <mergeCell ref="C391:E391"/>
    <mergeCell ref="C738:E738"/>
    <mergeCell ref="C740:E740"/>
    <mergeCell ref="C741:E741"/>
    <mergeCell ref="C375:E375"/>
    <mergeCell ref="C419:E419"/>
    <mergeCell ref="C514:E514"/>
    <mergeCell ref="C515:E515"/>
    <mergeCell ref="C516:E516"/>
    <mergeCell ref="C512:E512"/>
    <mergeCell ref="C513:E513"/>
    <mergeCell ref="C445:E445"/>
    <mergeCell ref="C446:E446"/>
    <mergeCell ref="C447:E447"/>
    <mergeCell ref="C448:E448"/>
    <mergeCell ref="C449:E449"/>
    <mergeCell ref="C532:E532"/>
    <mergeCell ref="C549:E549"/>
    <mergeCell ref="C526:E526"/>
    <mergeCell ref="B350:B365"/>
    <mergeCell ref="C350:E350"/>
    <mergeCell ref="C368:E368"/>
    <mergeCell ref="C369:E369"/>
    <mergeCell ref="C761:E761"/>
    <mergeCell ref="C762:E762"/>
    <mergeCell ref="C763:E763"/>
    <mergeCell ref="C370:E370"/>
    <mergeCell ref="C371:E371"/>
    <mergeCell ref="C376:E376"/>
    <mergeCell ref="C420:E420"/>
    <mergeCell ref="C421:E421"/>
    <mergeCell ref="C409:E409"/>
    <mergeCell ref="C400:E400"/>
    <mergeCell ref="C401:E401"/>
    <mergeCell ref="C402:E402"/>
    <mergeCell ref="C403:E403"/>
    <mergeCell ref="C404:E404"/>
    <mergeCell ref="C727:E727"/>
    <mergeCell ref="C728:E728"/>
    <mergeCell ref="C729:E729"/>
    <mergeCell ref="C730:E730"/>
    <mergeCell ref="C631:E631"/>
    <mergeCell ref="C658:E658"/>
    <mergeCell ref="B342:B348"/>
    <mergeCell ref="C342:E342"/>
    <mergeCell ref="C764:E764"/>
    <mergeCell ref="C390:E390"/>
    <mergeCell ref="C407:E407"/>
    <mergeCell ref="C351:E351"/>
    <mergeCell ref="C731:E731"/>
    <mergeCell ref="B368:B376"/>
    <mergeCell ref="C758:E758"/>
    <mergeCell ref="C352:E352"/>
    <mergeCell ref="C359:E359"/>
    <mergeCell ref="C353:E353"/>
    <mergeCell ref="C354:E354"/>
    <mergeCell ref="C355:E355"/>
    <mergeCell ref="C356:E356"/>
    <mergeCell ref="C385:E385"/>
    <mergeCell ref="C389:E389"/>
    <mergeCell ref="C372:E372"/>
    <mergeCell ref="C374:E374"/>
    <mergeCell ref="C343:E343"/>
    <mergeCell ref="C344:E344"/>
    <mergeCell ref="C345:E345"/>
    <mergeCell ref="C348:E348"/>
    <mergeCell ref="C347:E347"/>
    <mergeCell ref="B323:B341"/>
    <mergeCell ref="C336:E336"/>
    <mergeCell ref="C335:E335"/>
    <mergeCell ref="C334:E334"/>
    <mergeCell ref="C338:E338"/>
    <mergeCell ref="C339:E339"/>
    <mergeCell ref="C643:E643"/>
    <mergeCell ref="C644:E644"/>
    <mergeCell ref="C645:E645"/>
    <mergeCell ref="C373:E373"/>
    <mergeCell ref="C366:E366"/>
    <mergeCell ref="C630:E630"/>
    <mergeCell ref="C622:E622"/>
    <mergeCell ref="C381:E381"/>
    <mergeCell ref="C416:E416"/>
    <mergeCell ref="C415:E415"/>
    <mergeCell ref="B441:B452"/>
    <mergeCell ref="C450:E450"/>
    <mergeCell ref="C451:E451"/>
    <mergeCell ref="C452:E452"/>
    <mergeCell ref="C441:E441"/>
    <mergeCell ref="C442:E442"/>
    <mergeCell ref="C443:E443"/>
    <mergeCell ref="C444:E444"/>
    <mergeCell ref="C322:E322"/>
    <mergeCell ref="C310:E310"/>
    <mergeCell ref="C311:E311"/>
    <mergeCell ref="C319:E319"/>
    <mergeCell ref="C323:E323"/>
    <mergeCell ref="C331:E331"/>
    <mergeCell ref="C341:E341"/>
    <mergeCell ref="C324:E324"/>
    <mergeCell ref="C325:E325"/>
    <mergeCell ref="C326:E326"/>
    <mergeCell ref="C328:E328"/>
    <mergeCell ref="C327:E327"/>
    <mergeCell ref="C340:E340"/>
    <mergeCell ref="C329:E329"/>
    <mergeCell ref="C330:E330"/>
    <mergeCell ref="C333:E333"/>
    <mergeCell ref="C337:E337"/>
    <mergeCell ref="C318:E318"/>
    <mergeCell ref="C346:E346"/>
    <mergeCell ref="C606:E606"/>
    <mergeCell ref="C363:E363"/>
    <mergeCell ref="C362:E362"/>
    <mergeCell ref="C364:E364"/>
    <mergeCell ref="C365:E365"/>
    <mergeCell ref="C405:E405"/>
    <mergeCell ref="C593:E593"/>
    <mergeCell ref="C349:E349"/>
    <mergeCell ref="C358:E358"/>
    <mergeCell ref="C357:E357"/>
    <mergeCell ref="C360:E360"/>
    <mergeCell ref="C361:E361"/>
    <mergeCell ref="C434:E434"/>
    <mergeCell ref="C435:E435"/>
    <mergeCell ref="C436:E436"/>
    <mergeCell ref="C430:E430"/>
    <mergeCell ref="C472:E472"/>
    <mergeCell ref="C473:E473"/>
    <mergeCell ref="C393:E393"/>
    <mergeCell ref="C396:E396"/>
    <mergeCell ref="C399:E399"/>
    <mergeCell ref="C397:E397"/>
    <mergeCell ref="C398:E398"/>
    <mergeCell ref="C641:E641"/>
    <mergeCell ref="C779:E779"/>
    <mergeCell ref="C660:E660"/>
    <mergeCell ref="C661:E661"/>
    <mergeCell ref="C662:E662"/>
    <mergeCell ref="C676:E676"/>
    <mergeCell ref="C686:E686"/>
    <mergeCell ref="C690:E690"/>
    <mergeCell ref="C438:E438"/>
    <mergeCell ref="C528:E528"/>
    <mergeCell ref="C530:E530"/>
    <mergeCell ref="C610:E610"/>
    <mergeCell ref="C747:E747"/>
    <mergeCell ref="C737:E737"/>
    <mergeCell ref="C611:E611"/>
    <mergeCell ref="C655:E655"/>
    <mergeCell ref="C619:E619"/>
    <mergeCell ref="C529:E529"/>
    <mergeCell ref="C527:E527"/>
    <mergeCell ref="C679:E679"/>
    <mergeCell ref="C684:E684"/>
    <mergeCell ref="C681:E681"/>
    <mergeCell ref="C682:E682"/>
    <mergeCell ref="C464:E464"/>
    <mergeCell ref="B776:B800"/>
    <mergeCell ref="C796:E796"/>
    <mergeCell ref="C797:E797"/>
    <mergeCell ref="C798:E798"/>
    <mergeCell ref="C799:E799"/>
    <mergeCell ref="C800:E800"/>
    <mergeCell ref="C795:E795"/>
    <mergeCell ref="B759:B775"/>
    <mergeCell ref="C571:E571"/>
    <mergeCell ref="C573:E573"/>
    <mergeCell ref="C574:E574"/>
    <mergeCell ref="C746:E746"/>
    <mergeCell ref="C792:E792"/>
    <mergeCell ref="C768:E768"/>
    <mergeCell ref="C760:E760"/>
    <mergeCell ref="C765:E765"/>
    <mergeCell ref="C793:E793"/>
    <mergeCell ref="C794:E794"/>
    <mergeCell ref="C785:E785"/>
    <mergeCell ref="C786:E786"/>
    <mergeCell ref="C791:E791"/>
    <mergeCell ref="C691:E691"/>
    <mergeCell ref="C595:E595"/>
    <mergeCell ref="C605:E605"/>
    <mergeCell ref="C646:E646"/>
    <mergeCell ref="C647:E647"/>
    <mergeCell ref="C648:E648"/>
    <mergeCell ref="C675:E675"/>
    <mergeCell ref="C664:E664"/>
    <mergeCell ref="C671:E671"/>
    <mergeCell ref="C673:E673"/>
    <mergeCell ref="C665:E665"/>
    <mergeCell ref="C666:E666"/>
    <mergeCell ref="C667:E667"/>
    <mergeCell ref="C668:E668"/>
    <mergeCell ref="C669:E669"/>
    <mergeCell ref="C670:E670"/>
    <mergeCell ref="B745:B757"/>
    <mergeCell ref="C382:E382"/>
    <mergeCell ref="C384:E384"/>
    <mergeCell ref="C383:E383"/>
    <mergeCell ref="C388:E388"/>
    <mergeCell ref="C386:E386"/>
    <mergeCell ref="C387:E387"/>
    <mergeCell ref="B377:B408"/>
    <mergeCell ref="C733:E733"/>
    <mergeCell ref="C392:E392"/>
    <mergeCell ref="C394:E394"/>
    <mergeCell ref="C395:E395"/>
    <mergeCell ref="B566:B585"/>
    <mergeCell ref="C569:E569"/>
    <mergeCell ref="C568:E568"/>
    <mergeCell ref="C572:E572"/>
    <mergeCell ref="C570:E570"/>
    <mergeCell ref="C437:E437"/>
    <mergeCell ref="C428:E428"/>
    <mergeCell ref="C429:E429"/>
    <mergeCell ref="C431:E431"/>
    <mergeCell ref="C432:E432"/>
    <mergeCell ref="C433:E433"/>
    <mergeCell ref="C493:E493"/>
    <mergeCell ref="C801:E801"/>
    <mergeCell ref="C753:E753"/>
    <mergeCell ref="C781:E781"/>
    <mergeCell ref="C749:E749"/>
    <mergeCell ref="C752:E752"/>
    <mergeCell ref="C750:E750"/>
    <mergeCell ref="C751:E751"/>
    <mergeCell ref="C754:E754"/>
    <mergeCell ref="C756:E756"/>
    <mergeCell ref="C757:E757"/>
    <mergeCell ref="C755:E755"/>
    <mergeCell ref="C776:E776"/>
    <mergeCell ref="C777:E777"/>
    <mergeCell ref="C780:E780"/>
    <mergeCell ref="C783:E783"/>
    <mergeCell ref="C789:E789"/>
    <mergeCell ref="C790:E790"/>
    <mergeCell ref="C787:E787"/>
    <mergeCell ref="C788:E788"/>
    <mergeCell ref="C766:E766"/>
    <mergeCell ref="C773:E773"/>
    <mergeCell ref="C774:E774"/>
    <mergeCell ref="C784:E784"/>
    <mergeCell ref="C782:E782"/>
    <mergeCell ref="L295:L296"/>
    <mergeCell ref="M295:M296"/>
    <mergeCell ref="N295:N296"/>
    <mergeCell ref="O295:O296"/>
    <mergeCell ref="P295:P296"/>
    <mergeCell ref="Q295:Q296"/>
    <mergeCell ref="R295:R296"/>
    <mergeCell ref="S295:S296"/>
    <mergeCell ref="N292:N293"/>
    <mergeCell ref="O292:O293"/>
    <mergeCell ref="P292:P293"/>
    <mergeCell ref="Q292:Q293"/>
    <mergeCell ref="R292:R293"/>
    <mergeCell ref="S292:S293"/>
    <mergeCell ref="B4:B5"/>
    <mergeCell ref="C4:E5"/>
    <mergeCell ref="F4:G4"/>
    <mergeCell ref="H4:I4"/>
    <mergeCell ref="J4:K4"/>
    <mergeCell ref="C235:E235"/>
    <mergeCell ref="C236:E236"/>
    <mergeCell ref="C237:E237"/>
    <mergeCell ref="C291:E291"/>
    <mergeCell ref="C272:E272"/>
    <mergeCell ref="C264:E264"/>
    <mergeCell ref="C265:E265"/>
    <mergeCell ref="C266:E266"/>
    <mergeCell ref="C267:E267"/>
    <mergeCell ref="C268:E271"/>
    <mergeCell ref="C273:E273"/>
    <mergeCell ref="C274:E274"/>
    <mergeCell ref="C275:E275"/>
    <mergeCell ref="C277:E277"/>
    <mergeCell ref="C278:E278"/>
    <mergeCell ref="C279:E279"/>
    <mergeCell ref="C280:E280"/>
    <mergeCell ref="C281:E281"/>
    <mergeCell ref="C261:E261"/>
    <mergeCell ref="C309:E309"/>
    <mergeCell ref="J295:J296"/>
    <mergeCell ref="K295:K296"/>
    <mergeCell ref="C306:E306"/>
    <mergeCell ref="C305:E305"/>
    <mergeCell ref="C307:E307"/>
    <mergeCell ref="C301:E301"/>
    <mergeCell ref="C313:E313"/>
    <mergeCell ref="C302:E302"/>
    <mergeCell ref="C303:E303"/>
    <mergeCell ref="C304:E304"/>
    <mergeCell ref="C312:E312"/>
    <mergeCell ref="N4:O4"/>
    <mergeCell ref="P4:Q4"/>
    <mergeCell ref="R4:S4"/>
    <mergeCell ref="C6:E6"/>
    <mergeCell ref="L4:M4"/>
    <mergeCell ref="C240:E240"/>
    <mergeCell ref="C245:E245"/>
    <mergeCell ref="C246:E246"/>
    <mergeCell ref="C243:E243"/>
    <mergeCell ref="C244:E244"/>
    <mergeCell ref="C239:E239"/>
    <mergeCell ref="C241:E241"/>
    <mergeCell ref="C242:E242"/>
    <mergeCell ref="C232:E232"/>
    <mergeCell ref="C233:E233"/>
    <mergeCell ref="C234:E234"/>
    <mergeCell ref="C17:E17"/>
    <mergeCell ref="C7:E7"/>
    <mergeCell ref="F8:S8"/>
    <mergeCell ref="Q9:Q10"/>
    <mergeCell ref="R9:R10"/>
    <mergeCell ref="S9:S10"/>
    <mergeCell ref="N9:N10"/>
    <mergeCell ref="O9:O10"/>
    <mergeCell ref="C803:J803"/>
    <mergeCell ref="C802:L802"/>
    <mergeCell ref="C377:E377"/>
    <mergeCell ref="C378:E378"/>
    <mergeCell ref="C379:E379"/>
    <mergeCell ref="C732:E732"/>
    <mergeCell ref="C380:E380"/>
    <mergeCell ref="C294:E294"/>
    <mergeCell ref="C295:E295"/>
    <mergeCell ref="C296:E296"/>
    <mergeCell ref="C297:E297"/>
    <mergeCell ref="C298:E298"/>
    <mergeCell ref="C299:E299"/>
    <mergeCell ref="C300:E300"/>
    <mergeCell ref="C314:E314"/>
    <mergeCell ref="C315:E315"/>
    <mergeCell ref="C316:E316"/>
    <mergeCell ref="C317:E317"/>
    <mergeCell ref="C759:E759"/>
    <mergeCell ref="C775:E775"/>
    <mergeCell ref="C320:E320"/>
    <mergeCell ref="C321:E321"/>
    <mergeCell ref="F777:S777"/>
    <mergeCell ref="C778:E778"/>
    <mergeCell ref="O300:O301"/>
    <mergeCell ref="P300:P301"/>
    <mergeCell ref="Q300:Q301"/>
    <mergeCell ref="N262:N263"/>
    <mergeCell ref="O262:O263"/>
    <mergeCell ref="P262:P263"/>
    <mergeCell ref="Q262:Q263"/>
    <mergeCell ref="R262:R263"/>
    <mergeCell ref="S262:S263"/>
    <mergeCell ref="Q268:Q271"/>
    <mergeCell ref="R268:R271"/>
    <mergeCell ref="S268:S271"/>
    <mergeCell ref="N268:N271"/>
    <mergeCell ref="O268:O271"/>
    <mergeCell ref="P268:P271"/>
    <mergeCell ref="R300:R301"/>
    <mergeCell ref="S300:S301"/>
    <mergeCell ref="N300:N301"/>
    <mergeCell ref="C14:E14"/>
    <mergeCell ref="C11:E11"/>
    <mergeCell ref="C12:E12"/>
    <mergeCell ref="C160:E160"/>
    <mergeCell ref="C231:E231"/>
    <mergeCell ref="C81:E81"/>
    <mergeCell ref="C57:E57"/>
    <mergeCell ref="C51:E51"/>
    <mergeCell ref="C55:E55"/>
    <mergeCell ref="C56:E56"/>
    <mergeCell ref="C52:E52"/>
    <mergeCell ref="C61:E61"/>
    <mergeCell ref="C62:E62"/>
    <mergeCell ref="C63:E63"/>
    <mergeCell ref="C86:E86"/>
    <mergeCell ref="C87:E87"/>
    <mergeCell ref="C101:E101"/>
    <mergeCell ref="C88:E88"/>
    <mergeCell ref="C89:E89"/>
    <mergeCell ref="C90:E90"/>
    <mergeCell ref="C96:E96"/>
    <mergeCell ref="C100:E100"/>
    <mergeCell ref="C97:E97"/>
    <mergeCell ref="C98:E98"/>
    <mergeCell ref="P9:P10"/>
    <mergeCell ref="C15:E15"/>
    <mergeCell ref="C33:E33"/>
    <mergeCell ref="C35:E35"/>
    <mergeCell ref="C34:E34"/>
    <mergeCell ref="C37:E37"/>
    <mergeCell ref="C38:E38"/>
    <mergeCell ref="C46:E46"/>
    <mergeCell ref="C47:E47"/>
    <mergeCell ref="C39:E39"/>
    <mergeCell ref="C40:E40"/>
    <mergeCell ref="C41:E41"/>
    <mergeCell ref="C30:E30"/>
    <mergeCell ref="C42:E42"/>
    <mergeCell ref="C43:E43"/>
    <mergeCell ref="C44:E44"/>
    <mergeCell ref="C45:E45"/>
    <mergeCell ref="C36:E36"/>
    <mergeCell ref="C16:E16"/>
    <mergeCell ref="C18:E18"/>
    <mergeCell ref="C24:E24"/>
    <mergeCell ref="C25:E25"/>
    <mergeCell ref="C32:E32"/>
    <mergeCell ref="C19:E19"/>
    <mergeCell ref="C748:E748"/>
    <mergeCell ref="C520:E520"/>
    <mergeCell ref="C521:E521"/>
    <mergeCell ref="C523:E523"/>
    <mergeCell ref="C525:E525"/>
    <mergeCell ref="F500:S500"/>
    <mergeCell ref="O508:O510"/>
    <mergeCell ref="P508:P510"/>
    <mergeCell ref="Q508:Q510"/>
    <mergeCell ref="R508:R510"/>
    <mergeCell ref="S508:S510"/>
    <mergeCell ref="N501:N502"/>
    <mergeCell ref="O501:O502"/>
    <mergeCell ref="P501:P502"/>
    <mergeCell ref="Q501:Q502"/>
    <mergeCell ref="R501:R502"/>
    <mergeCell ref="S501:S502"/>
    <mergeCell ref="C500:E500"/>
    <mergeCell ref="C677:E677"/>
    <mergeCell ref="C680:E680"/>
    <mergeCell ref="C678:E678"/>
    <mergeCell ref="C672:E672"/>
    <mergeCell ref="C650:E650"/>
    <mergeCell ref="C649:E649"/>
    <mergeCell ref="B262:B290"/>
    <mergeCell ref="B409:B421"/>
    <mergeCell ref="C540:E540"/>
    <mergeCell ref="C517:E517"/>
    <mergeCell ref="C518:E518"/>
    <mergeCell ref="F779:S779"/>
    <mergeCell ref="C767:E767"/>
    <mergeCell ref="C742:E742"/>
    <mergeCell ref="C743:E743"/>
    <mergeCell ref="C745:E745"/>
    <mergeCell ref="C744:E744"/>
    <mergeCell ref="C408:E408"/>
    <mergeCell ref="C734:E734"/>
    <mergeCell ref="C735:E735"/>
    <mergeCell ref="C736:E736"/>
    <mergeCell ref="C739:E739"/>
    <mergeCell ref="C769:E769"/>
    <mergeCell ref="C770:E770"/>
    <mergeCell ref="C771:E771"/>
    <mergeCell ref="C772:E772"/>
    <mergeCell ref="C422:E422"/>
    <mergeCell ref="F507:S507"/>
    <mergeCell ref="N508:N510"/>
    <mergeCell ref="C511:E511"/>
    <mergeCell ref="C581:E581"/>
    <mergeCell ref="C582:E582"/>
    <mergeCell ref="C367:E367"/>
    <mergeCell ref="C497:E497"/>
    <mergeCell ref="C505:E505"/>
    <mergeCell ref="C506:E506"/>
    <mergeCell ref="C507:E507"/>
    <mergeCell ref="C508:E508"/>
    <mergeCell ref="C509:E509"/>
    <mergeCell ref="C406:E406"/>
    <mergeCell ref="C411:E411"/>
    <mergeCell ref="C414:E414"/>
    <mergeCell ref="C410:E410"/>
    <mergeCell ref="C466:E466"/>
    <mergeCell ref="C467:E467"/>
    <mergeCell ref="C468:E468"/>
    <mergeCell ref="C469:E469"/>
    <mergeCell ref="C470:E470"/>
    <mergeCell ref="C498:E498"/>
    <mergeCell ref="C499:E499"/>
    <mergeCell ref="C413:E413"/>
    <mergeCell ref="C412:E412"/>
    <mergeCell ref="C418:E418"/>
    <mergeCell ref="C465:E465"/>
    <mergeCell ref="C91:E91"/>
    <mergeCell ref="C94:E94"/>
    <mergeCell ref="C95:E95"/>
    <mergeCell ref="C84:E84"/>
    <mergeCell ref="C102:E102"/>
    <mergeCell ref="C123:E123"/>
    <mergeCell ref="C85:E85"/>
    <mergeCell ref="C579:E579"/>
    <mergeCell ref="C580:E580"/>
    <mergeCell ref="C262:E263"/>
    <mergeCell ref="C276:E276"/>
    <mergeCell ref="C290:E290"/>
    <mergeCell ref="C284:E284"/>
    <mergeCell ref="C285:E285"/>
    <mergeCell ref="C286:E286"/>
    <mergeCell ref="C287:E287"/>
    <mergeCell ref="C288:E288"/>
    <mergeCell ref="C256:E256"/>
    <mergeCell ref="C257:E257"/>
    <mergeCell ref="C251:E251"/>
    <mergeCell ref="C252:E252"/>
    <mergeCell ref="C255:E255"/>
    <mergeCell ref="C292:E292"/>
    <mergeCell ref="C293:E293"/>
    <mergeCell ref="B239:B260"/>
    <mergeCell ref="C260:E260"/>
    <mergeCell ref="C249:E249"/>
    <mergeCell ref="C247:E247"/>
    <mergeCell ref="C248:E248"/>
    <mergeCell ref="C250:E250"/>
    <mergeCell ref="C253:E253"/>
    <mergeCell ref="C254:E254"/>
    <mergeCell ref="C92:E92"/>
    <mergeCell ref="C93:E93"/>
    <mergeCell ref="C99:E99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9:E119"/>
    <mergeCell ref="C121:E121"/>
    <mergeCell ref="C122:E122"/>
    <mergeCell ref="C111:E111"/>
    <mergeCell ref="C112:E112"/>
    <mergeCell ref="C230:E230"/>
    <mergeCell ref="C163:E163"/>
    <mergeCell ref="C164:E164"/>
    <mergeCell ref="C165:E165"/>
    <mergeCell ref="C166:E166"/>
    <mergeCell ref="C170:E170"/>
    <mergeCell ref="C167:E167"/>
    <mergeCell ref="C168:E168"/>
    <mergeCell ref="C185:E185"/>
    <mergeCell ref="C187:E187"/>
    <mergeCell ref="C189:E189"/>
    <mergeCell ref="C169:E169"/>
    <mergeCell ref="C173:E173"/>
    <mergeCell ref="C174:E174"/>
    <mergeCell ref="C179:E179"/>
    <mergeCell ref="C182:E182"/>
    <mergeCell ref="C190:E190"/>
    <mergeCell ref="C229:E229"/>
    <mergeCell ref="C171:E171"/>
    <mergeCell ref="C172:E172"/>
    <mergeCell ref="C175:E175"/>
    <mergeCell ref="C176:E176"/>
    <mergeCell ref="C177:E177"/>
    <mergeCell ref="C178:E178"/>
    <mergeCell ref="C10:E10"/>
    <mergeCell ref="C13:E13"/>
    <mergeCell ref="C48:E48"/>
    <mergeCell ref="C49:E49"/>
    <mergeCell ref="C50:E50"/>
    <mergeCell ref="C54:E54"/>
    <mergeCell ref="B7:B229"/>
    <mergeCell ref="C181:E181"/>
    <mergeCell ref="C186:E186"/>
    <mergeCell ref="C23:E23"/>
    <mergeCell ref="C20:E20"/>
    <mergeCell ref="C21:E21"/>
    <mergeCell ref="C22:E22"/>
    <mergeCell ref="C26:E26"/>
    <mergeCell ref="C27:E27"/>
    <mergeCell ref="C28:E28"/>
    <mergeCell ref="C29:E29"/>
    <mergeCell ref="C8:E8"/>
    <mergeCell ref="C9:E9"/>
    <mergeCell ref="C161:E161"/>
    <mergeCell ref="C162:E162"/>
    <mergeCell ref="C31:E31"/>
    <mergeCell ref="C180:E180"/>
    <mergeCell ref="C184:E184"/>
    <mergeCell ref="C183:E183"/>
    <mergeCell ref="C188:E188"/>
    <mergeCell ref="B540:B564"/>
    <mergeCell ref="C541:E541"/>
    <mergeCell ref="C542:E542"/>
    <mergeCell ref="C543:E543"/>
    <mergeCell ref="C544:E544"/>
    <mergeCell ref="C548:E548"/>
    <mergeCell ref="C545:E545"/>
    <mergeCell ref="C546:E546"/>
    <mergeCell ref="C547:E547"/>
    <mergeCell ref="C550:E550"/>
    <mergeCell ref="C551:E551"/>
    <mergeCell ref="C552:E552"/>
    <mergeCell ref="C553:E553"/>
    <mergeCell ref="C554:E554"/>
    <mergeCell ref="C561:E561"/>
    <mergeCell ref="B423:B439"/>
    <mergeCell ref="C423:E423"/>
    <mergeCell ref="C439:E439"/>
    <mergeCell ref="C425:E425"/>
    <mergeCell ref="C424:E424"/>
    <mergeCell ref="C426:E426"/>
    <mergeCell ref="C427:E427"/>
    <mergeCell ref="B488:B495"/>
    <mergeCell ref="B454:B486"/>
    <mergeCell ref="C663:E663"/>
    <mergeCell ref="C496:E496"/>
    <mergeCell ref="C471:E471"/>
    <mergeCell ref="C487:E487"/>
    <mergeCell ref="C488:E488"/>
    <mergeCell ref="C494:E494"/>
    <mergeCell ref="C489:E489"/>
    <mergeCell ref="C490:E490"/>
    <mergeCell ref="C491:E491"/>
    <mergeCell ref="C492:E492"/>
    <mergeCell ref="B497:B531"/>
    <mergeCell ref="C531:E531"/>
    <mergeCell ref="C501:E501"/>
    <mergeCell ref="C510:E510"/>
    <mergeCell ref="C504:E504"/>
    <mergeCell ref="B661:B684"/>
    <mergeCell ref="C583:E583"/>
    <mergeCell ref="C586:E586"/>
    <mergeCell ref="C587:E587"/>
    <mergeCell ref="C629:E629"/>
    <mergeCell ref="C594:E594"/>
    <mergeCell ref="C674:E674"/>
  </mergeCells>
  <printOptions horizontalCentered="1"/>
  <pageMargins left="0.31496062992125984" right="0.11811023622047245" top="0.35433070866141736" bottom="0.35433070866141736" header="0.31496062992125984" footer="0.31496062992125984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959"/>
  <sheetViews>
    <sheetView topLeftCell="A949" workbookViewId="0">
      <selection activeCell="D957" sqref="D957"/>
    </sheetView>
  </sheetViews>
  <sheetFormatPr defaultRowHeight="15" x14ac:dyDescent="0.25"/>
  <cols>
    <col min="1" max="1" width="3.28515625" customWidth="1"/>
    <col min="2" max="2" width="14.140625" customWidth="1"/>
    <col min="3" max="3" width="35.28515625" style="443" customWidth="1"/>
    <col min="4" max="4" width="21" customWidth="1"/>
    <col min="5" max="5" width="18.42578125" customWidth="1"/>
    <col min="6" max="6" width="7.7109375" customWidth="1"/>
    <col min="7" max="7" width="9.85546875" customWidth="1"/>
    <col min="8" max="8" width="20" customWidth="1"/>
    <col min="9" max="9" width="15.85546875" customWidth="1"/>
    <col min="10" max="10" width="28.42578125" customWidth="1"/>
  </cols>
  <sheetData>
    <row r="2" spans="2:10" ht="18.75" x14ac:dyDescent="0.25">
      <c r="B2" s="740" t="s">
        <v>12</v>
      </c>
      <c r="C2" s="740"/>
      <c r="D2" s="740"/>
      <c r="E2" s="740"/>
      <c r="F2" s="740"/>
      <c r="G2" s="740"/>
      <c r="H2" s="740"/>
      <c r="I2" s="740"/>
      <c r="J2" s="740"/>
    </row>
    <row r="3" spans="2:10" ht="16.5" x14ac:dyDescent="0.25">
      <c r="B3" s="8"/>
      <c r="C3" s="956"/>
      <c r="D3" s="956"/>
      <c r="E3" s="956"/>
      <c r="F3" s="956"/>
      <c r="G3" s="956"/>
      <c r="H3" s="956"/>
      <c r="I3" s="8"/>
      <c r="J3" s="4"/>
    </row>
    <row r="4" spans="2:10" ht="15.75" x14ac:dyDescent="0.25">
      <c r="B4" s="957" t="s">
        <v>19</v>
      </c>
      <c r="C4" s="960" t="s">
        <v>1</v>
      </c>
      <c r="D4" s="963" t="s">
        <v>22</v>
      </c>
      <c r="E4" s="963" t="s">
        <v>7</v>
      </c>
      <c r="F4" s="747" t="s">
        <v>32</v>
      </c>
      <c r="G4" s="748"/>
      <c r="H4" s="966" t="s">
        <v>33</v>
      </c>
      <c r="I4" s="966"/>
      <c r="J4" s="966"/>
    </row>
    <row r="5" spans="2:10" ht="15.75" x14ac:dyDescent="0.25">
      <c r="B5" s="958"/>
      <c r="C5" s="961"/>
      <c r="D5" s="964"/>
      <c r="E5" s="964"/>
      <c r="F5" s="749"/>
      <c r="G5" s="750"/>
      <c r="H5" s="967" t="s">
        <v>13</v>
      </c>
      <c r="I5" s="967" t="s">
        <v>16</v>
      </c>
      <c r="J5" s="967"/>
    </row>
    <row r="6" spans="2:10" x14ac:dyDescent="0.25">
      <c r="B6" s="958"/>
      <c r="C6" s="961"/>
      <c r="D6" s="964"/>
      <c r="E6" s="964"/>
      <c r="F6" s="751"/>
      <c r="G6" s="752"/>
      <c r="H6" s="967"/>
      <c r="I6" s="966" t="s">
        <v>14</v>
      </c>
      <c r="J6" s="966" t="s">
        <v>15</v>
      </c>
    </row>
    <row r="7" spans="2:10" ht="75" x14ac:dyDescent="0.25">
      <c r="B7" s="959"/>
      <c r="C7" s="962"/>
      <c r="D7" s="965"/>
      <c r="E7" s="965"/>
      <c r="F7" s="15" t="s">
        <v>30</v>
      </c>
      <c r="G7" s="15" t="s">
        <v>31</v>
      </c>
      <c r="H7" s="967"/>
      <c r="I7" s="966"/>
      <c r="J7" s="966"/>
    </row>
    <row r="8" spans="2:10" x14ac:dyDescent="0.25">
      <c r="B8" s="9">
        <v>1</v>
      </c>
      <c r="C8" s="441">
        <v>2</v>
      </c>
      <c r="D8" s="9">
        <v>3</v>
      </c>
      <c r="E8" s="9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</row>
    <row r="9" spans="2:10" x14ac:dyDescent="0.25">
      <c r="B9" s="32" t="s">
        <v>20</v>
      </c>
      <c r="C9" s="22"/>
      <c r="D9" s="11"/>
      <c r="E9" s="11"/>
      <c r="F9" s="1"/>
      <c r="G9" s="1"/>
      <c r="H9" s="411"/>
      <c r="I9" s="411"/>
      <c r="J9" s="1"/>
    </row>
    <row r="10" spans="2:10" ht="59.25" customHeight="1" x14ac:dyDescent="0.25">
      <c r="B10" s="789" t="s">
        <v>77</v>
      </c>
      <c r="C10" s="440" t="s">
        <v>122</v>
      </c>
      <c r="D10" s="100">
        <v>100</v>
      </c>
      <c r="E10" s="69" t="s">
        <v>129</v>
      </c>
      <c r="F10" s="387">
        <v>19.600000000000001</v>
      </c>
      <c r="G10" s="388">
        <v>14.2</v>
      </c>
      <c r="H10" s="20">
        <v>0</v>
      </c>
      <c r="I10" s="20">
        <v>0</v>
      </c>
      <c r="J10" s="27">
        <v>0</v>
      </c>
    </row>
    <row r="11" spans="2:10" ht="27" customHeight="1" x14ac:dyDescent="0.25">
      <c r="B11" s="790"/>
      <c r="C11" s="440" t="s">
        <v>121</v>
      </c>
      <c r="D11" s="942">
        <v>100</v>
      </c>
      <c r="E11" s="948" t="s">
        <v>605</v>
      </c>
      <c r="F11" s="20"/>
      <c r="G11" s="20"/>
      <c r="H11" s="20"/>
      <c r="I11" s="20"/>
      <c r="J11" s="27"/>
    </row>
    <row r="12" spans="2:10" x14ac:dyDescent="0.25">
      <c r="B12" s="790"/>
      <c r="C12" s="398" t="s">
        <v>50</v>
      </c>
      <c r="D12" s="943"/>
      <c r="E12" s="954"/>
      <c r="F12" s="86">
        <v>69.5</v>
      </c>
      <c r="G12" s="86">
        <v>69.5</v>
      </c>
      <c r="H12" s="20">
        <v>0</v>
      </c>
      <c r="I12" s="20">
        <v>0</v>
      </c>
      <c r="J12" s="27">
        <v>0</v>
      </c>
    </row>
    <row r="13" spans="2:10" x14ac:dyDescent="0.25">
      <c r="B13" s="790"/>
      <c r="C13" s="398" t="s">
        <v>78</v>
      </c>
      <c r="D13" s="944"/>
      <c r="E13" s="949"/>
      <c r="F13" s="86">
        <v>66.5</v>
      </c>
      <c r="G13" s="86">
        <v>66.5</v>
      </c>
      <c r="H13" s="20">
        <v>0</v>
      </c>
      <c r="I13" s="20">
        <v>0</v>
      </c>
      <c r="J13" s="27">
        <v>0</v>
      </c>
    </row>
    <row r="14" spans="2:10" ht="16.5" customHeight="1" x14ac:dyDescent="0.25">
      <c r="B14" s="790"/>
      <c r="C14" s="469" t="s">
        <v>120</v>
      </c>
      <c r="D14" s="846">
        <v>100</v>
      </c>
      <c r="E14" s="76"/>
      <c r="F14" s="83"/>
      <c r="G14" s="84"/>
      <c r="H14" s="20"/>
      <c r="I14" s="20"/>
      <c r="J14" s="27"/>
    </row>
    <row r="15" spans="2:10" ht="30.75" customHeight="1" x14ac:dyDescent="0.25">
      <c r="B15" s="790"/>
      <c r="C15" s="428" t="s">
        <v>79</v>
      </c>
      <c r="D15" s="850"/>
      <c r="E15" s="422" t="s">
        <v>802</v>
      </c>
      <c r="F15" s="91">
        <v>47.2</v>
      </c>
      <c r="G15" s="84">
        <v>99.4</v>
      </c>
      <c r="H15" s="20">
        <v>0</v>
      </c>
      <c r="I15" s="20">
        <v>0</v>
      </c>
      <c r="J15" s="27">
        <v>0</v>
      </c>
    </row>
    <row r="16" spans="2:10" ht="28.5" customHeight="1" x14ac:dyDescent="0.25">
      <c r="B16" s="790"/>
      <c r="C16" s="428" t="s">
        <v>80</v>
      </c>
      <c r="D16" s="850"/>
      <c r="E16" s="422" t="s">
        <v>131</v>
      </c>
      <c r="F16" s="91">
        <v>23.9</v>
      </c>
      <c r="G16" s="81" t="s">
        <v>40</v>
      </c>
      <c r="H16" s="20">
        <v>0</v>
      </c>
      <c r="I16" s="20">
        <v>0</v>
      </c>
      <c r="J16" s="27">
        <v>0</v>
      </c>
    </row>
    <row r="17" spans="2:10" ht="35.25" customHeight="1" x14ac:dyDescent="0.25">
      <c r="B17" s="790"/>
      <c r="C17" s="428" t="s">
        <v>81</v>
      </c>
      <c r="D17" s="847"/>
      <c r="E17" s="422" t="s">
        <v>132</v>
      </c>
      <c r="F17" s="91">
        <v>21.7</v>
      </c>
      <c r="G17" s="81" t="s">
        <v>40</v>
      </c>
      <c r="H17" s="20">
        <v>0</v>
      </c>
      <c r="I17" s="20">
        <v>0</v>
      </c>
      <c r="J17" s="27">
        <v>0</v>
      </c>
    </row>
    <row r="18" spans="2:10" ht="99.75" customHeight="1" x14ac:dyDescent="0.25">
      <c r="B18" s="790"/>
      <c r="C18" s="440" t="s">
        <v>151</v>
      </c>
      <c r="D18" s="432">
        <v>100</v>
      </c>
      <c r="E18" s="69" t="s">
        <v>130</v>
      </c>
      <c r="F18" s="89" t="s">
        <v>40</v>
      </c>
      <c r="G18" s="90">
        <v>18.100000000000001</v>
      </c>
      <c r="H18" s="20">
        <v>0</v>
      </c>
      <c r="I18" s="20">
        <v>0</v>
      </c>
      <c r="J18" s="27">
        <v>0</v>
      </c>
    </row>
    <row r="19" spans="2:10" ht="49.5" customHeight="1" x14ac:dyDescent="0.25">
      <c r="B19" s="790"/>
      <c r="C19" s="469" t="s">
        <v>387</v>
      </c>
      <c r="D19" s="432">
        <v>100</v>
      </c>
      <c r="E19" s="232" t="s">
        <v>801</v>
      </c>
      <c r="F19" s="90" t="s">
        <v>40</v>
      </c>
      <c r="G19" s="90" t="s">
        <v>40</v>
      </c>
      <c r="H19" s="217">
        <f>J19</f>
        <v>52655.8</v>
      </c>
      <c r="I19" s="217">
        <v>0</v>
      </c>
      <c r="J19" s="39">
        <v>52655.8</v>
      </c>
    </row>
    <row r="20" spans="2:10" ht="75.75" customHeight="1" x14ac:dyDescent="0.25">
      <c r="B20" s="790"/>
      <c r="C20" s="469" t="s">
        <v>388</v>
      </c>
      <c r="D20" s="432">
        <v>100</v>
      </c>
      <c r="E20" s="421" t="s">
        <v>800</v>
      </c>
      <c r="F20" s="90" t="s">
        <v>40</v>
      </c>
      <c r="G20" s="90" t="s">
        <v>40</v>
      </c>
      <c r="H20" s="20">
        <f>I20</f>
        <v>0</v>
      </c>
      <c r="I20" s="20">
        <v>0</v>
      </c>
      <c r="J20" s="27">
        <v>0</v>
      </c>
    </row>
    <row r="21" spans="2:10" ht="60.75" customHeight="1" x14ac:dyDescent="0.25">
      <c r="B21" s="790"/>
      <c r="C21" s="469" t="s">
        <v>389</v>
      </c>
      <c r="D21" s="432">
        <v>100</v>
      </c>
      <c r="E21" s="421" t="s">
        <v>697</v>
      </c>
      <c r="F21" s="90" t="s">
        <v>40</v>
      </c>
      <c r="G21" s="90" t="s">
        <v>40</v>
      </c>
      <c r="H21" s="20">
        <f>I21+J21</f>
        <v>11279.4</v>
      </c>
      <c r="I21" s="20">
        <v>0</v>
      </c>
      <c r="J21" s="39">
        <v>11279.4</v>
      </c>
    </row>
    <row r="22" spans="2:10" ht="36" customHeight="1" x14ac:dyDescent="0.25">
      <c r="B22" s="790"/>
      <c r="C22" s="469" t="s">
        <v>390</v>
      </c>
      <c r="D22" s="432">
        <v>100</v>
      </c>
      <c r="E22" s="421" t="s">
        <v>485</v>
      </c>
      <c r="F22" s="90" t="s">
        <v>40</v>
      </c>
      <c r="G22" s="90" t="s">
        <v>40</v>
      </c>
      <c r="H22" s="20">
        <v>0</v>
      </c>
      <c r="I22" s="20">
        <v>0</v>
      </c>
      <c r="J22" s="39">
        <v>0</v>
      </c>
    </row>
    <row r="23" spans="2:10" ht="90" x14ac:dyDescent="0.25">
      <c r="B23" s="790"/>
      <c r="C23" s="469" t="s">
        <v>391</v>
      </c>
      <c r="D23" s="432">
        <v>100</v>
      </c>
      <c r="E23" s="421" t="s">
        <v>486</v>
      </c>
      <c r="F23" s="90" t="s">
        <v>40</v>
      </c>
      <c r="G23" s="90" t="s">
        <v>40</v>
      </c>
      <c r="H23" s="217">
        <f>I23+J23</f>
        <v>7048</v>
      </c>
      <c r="I23" s="217">
        <v>0</v>
      </c>
      <c r="J23" s="39">
        <v>7048</v>
      </c>
    </row>
    <row r="24" spans="2:10" ht="90" x14ac:dyDescent="0.25">
      <c r="B24" s="790"/>
      <c r="C24" s="469" t="s">
        <v>393</v>
      </c>
      <c r="D24" s="432">
        <v>100</v>
      </c>
      <c r="E24" s="421" t="s">
        <v>799</v>
      </c>
      <c r="F24" s="90">
        <v>7.8</v>
      </c>
      <c r="G24" s="90">
        <v>10.8</v>
      </c>
      <c r="H24" s="217">
        <v>0</v>
      </c>
      <c r="I24" s="217">
        <v>0</v>
      </c>
      <c r="J24" s="39">
        <v>0</v>
      </c>
    </row>
    <row r="25" spans="2:10" ht="90" x14ac:dyDescent="0.25">
      <c r="B25" s="790"/>
      <c r="C25" s="469" t="s">
        <v>394</v>
      </c>
      <c r="D25" s="432">
        <v>100</v>
      </c>
      <c r="E25" s="232" t="s">
        <v>705</v>
      </c>
      <c r="F25" s="90">
        <v>8.9</v>
      </c>
      <c r="G25" s="90">
        <v>14.3</v>
      </c>
      <c r="H25" s="20">
        <v>0</v>
      </c>
      <c r="I25" s="20">
        <v>0</v>
      </c>
      <c r="J25" s="27">
        <v>0</v>
      </c>
    </row>
    <row r="26" spans="2:10" ht="60" x14ac:dyDescent="0.25">
      <c r="B26" s="790"/>
      <c r="C26" s="469" t="s">
        <v>398</v>
      </c>
      <c r="D26" s="432">
        <v>100</v>
      </c>
      <c r="E26" s="421" t="s">
        <v>706</v>
      </c>
      <c r="F26" s="90" t="s">
        <v>40</v>
      </c>
      <c r="G26" s="90">
        <v>7.5</v>
      </c>
      <c r="H26" s="243">
        <f>I26+J26</f>
        <v>154215.5</v>
      </c>
      <c r="I26" s="241">
        <v>0</v>
      </c>
      <c r="J26" s="242">
        <v>154215.5</v>
      </c>
    </row>
    <row r="27" spans="2:10" ht="90" x14ac:dyDescent="0.25">
      <c r="B27" s="790"/>
      <c r="C27" s="469" t="s">
        <v>397</v>
      </c>
      <c r="D27" s="432">
        <v>100</v>
      </c>
      <c r="E27" s="421" t="s">
        <v>399</v>
      </c>
      <c r="F27" s="90" t="s">
        <v>40</v>
      </c>
      <c r="G27" s="90" t="s">
        <v>40</v>
      </c>
      <c r="H27" s="20">
        <v>0</v>
      </c>
      <c r="I27" s="20">
        <v>0</v>
      </c>
      <c r="J27" s="27">
        <v>0</v>
      </c>
    </row>
    <row r="28" spans="2:10" ht="72.75" customHeight="1" x14ac:dyDescent="0.25">
      <c r="B28" s="790"/>
      <c r="C28" s="469" t="s">
        <v>400</v>
      </c>
      <c r="D28" s="432">
        <v>100</v>
      </c>
      <c r="E28" s="421" t="s">
        <v>401</v>
      </c>
      <c r="F28" s="90">
        <v>27.9</v>
      </c>
      <c r="G28" s="90" t="s">
        <v>40</v>
      </c>
      <c r="H28" s="243">
        <f>I28+J28</f>
        <v>266074.3</v>
      </c>
      <c r="I28" s="243">
        <v>114864.3</v>
      </c>
      <c r="J28" s="245">
        <v>151210</v>
      </c>
    </row>
    <row r="29" spans="2:10" ht="92.25" customHeight="1" x14ac:dyDescent="0.25">
      <c r="B29" s="790"/>
      <c r="C29" s="469" t="s">
        <v>402</v>
      </c>
      <c r="D29" s="432">
        <v>100</v>
      </c>
      <c r="E29" s="421" t="s">
        <v>403</v>
      </c>
      <c r="F29" s="90">
        <v>20.8</v>
      </c>
      <c r="G29" s="90" t="s">
        <v>40</v>
      </c>
      <c r="H29" s="243">
        <f>I29+J29</f>
        <v>201235.40000000002</v>
      </c>
      <c r="I29" s="243">
        <v>100275.3</v>
      </c>
      <c r="J29" s="245">
        <v>100960.1</v>
      </c>
    </row>
    <row r="30" spans="2:10" ht="60" x14ac:dyDescent="0.25">
      <c r="B30" s="790"/>
      <c r="C30" s="469" t="s">
        <v>404</v>
      </c>
      <c r="D30" s="432">
        <v>100</v>
      </c>
      <c r="E30" s="421" t="s">
        <v>751</v>
      </c>
      <c r="F30" s="90" t="s">
        <v>40</v>
      </c>
      <c r="G30" s="90">
        <v>0.6</v>
      </c>
      <c r="H30" s="243">
        <v>0</v>
      </c>
      <c r="I30" s="243">
        <v>0</v>
      </c>
      <c r="J30" s="245">
        <v>0</v>
      </c>
    </row>
    <row r="31" spans="2:10" ht="45" x14ac:dyDescent="0.25">
      <c r="B31" s="790"/>
      <c r="C31" s="493" t="s">
        <v>405</v>
      </c>
      <c r="D31" s="432">
        <v>100</v>
      </c>
      <c r="E31" s="421" t="s">
        <v>406</v>
      </c>
      <c r="F31" s="241">
        <v>100</v>
      </c>
      <c r="G31" s="241">
        <v>100</v>
      </c>
      <c r="H31" s="243">
        <v>0</v>
      </c>
      <c r="I31" s="243">
        <v>0</v>
      </c>
      <c r="J31" s="245">
        <v>0</v>
      </c>
    </row>
    <row r="32" spans="2:10" ht="30" x14ac:dyDescent="0.25">
      <c r="B32" s="790"/>
      <c r="C32" s="469" t="s">
        <v>407</v>
      </c>
      <c r="D32" s="432">
        <v>100</v>
      </c>
      <c r="E32" s="421" t="s">
        <v>410</v>
      </c>
      <c r="F32" s="90" t="s">
        <v>40</v>
      </c>
      <c r="G32" s="90" t="s">
        <v>40</v>
      </c>
      <c r="H32" s="243">
        <f>J32</f>
        <v>25682.7</v>
      </c>
      <c r="I32" s="243">
        <v>0</v>
      </c>
      <c r="J32" s="245">
        <v>25682.7</v>
      </c>
    </row>
    <row r="33" spans="2:10" ht="45" x14ac:dyDescent="0.25">
      <c r="B33" s="790"/>
      <c r="C33" s="469" t="s">
        <v>411</v>
      </c>
      <c r="D33" s="432">
        <v>100</v>
      </c>
      <c r="E33" s="421" t="s">
        <v>803</v>
      </c>
      <c r="F33" s="90" t="s">
        <v>40</v>
      </c>
      <c r="G33" s="367">
        <v>100</v>
      </c>
      <c r="H33" s="217">
        <f>J33</f>
        <v>507174.5</v>
      </c>
      <c r="I33" s="20">
        <v>0</v>
      </c>
      <c r="J33" s="39">
        <v>507174.5</v>
      </c>
    </row>
    <row r="34" spans="2:10" ht="60" x14ac:dyDescent="0.25">
      <c r="B34" s="790"/>
      <c r="C34" s="469" t="s">
        <v>412</v>
      </c>
      <c r="D34" s="432">
        <v>100</v>
      </c>
      <c r="E34" s="418" t="s">
        <v>804</v>
      </c>
      <c r="F34" s="241" t="s">
        <v>40</v>
      </c>
      <c r="G34" s="241">
        <v>100</v>
      </c>
      <c r="H34" s="217">
        <f>J34</f>
        <v>1869.3</v>
      </c>
      <c r="I34" s="20">
        <v>0</v>
      </c>
      <c r="J34" s="39">
        <v>1869.3</v>
      </c>
    </row>
    <row r="35" spans="2:10" ht="63.75" customHeight="1" x14ac:dyDescent="0.25">
      <c r="B35" s="790"/>
      <c r="C35" s="469" t="s">
        <v>413</v>
      </c>
      <c r="D35" s="432">
        <v>100</v>
      </c>
      <c r="E35" s="418" t="s">
        <v>798</v>
      </c>
      <c r="F35" s="241" t="s">
        <v>40</v>
      </c>
      <c r="G35" s="241" t="s">
        <v>40</v>
      </c>
      <c r="H35" s="217">
        <f t="shared" ref="H35:H98" si="0">I35+J35</f>
        <v>84492.200000000012</v>
      </c>
      <c r="I35" s="20">
        <v>33707.4</v>
      </c>
      <c r="J35" s="39">
        <v>50784.800000000003</v>
      </c>
    </row>
    <row r="36" spans="2:10" ht="120" x14ac:dyDescent="0.25">
      <c r="B36" s="790"/>
      <c r="C36" s="470" t="s">
        <v>415</v>
      </c>
      <c r="D36" s="429">
        <v>100</v>
      </c>
      <c r="E36" s="424" t="s">
        <v>779</v>
      </c>
      <c r="F36" s="241" t="s">
        <v>40</v>
      </c>
      <c r="G36" s="241" t="s">
        <v>40</v>
      </c>
      <c r="H36" s="217">
        <f t="shared" si="0"/>
        <v>27514.6</v>
      </c>
      <c r="I36" s="20">
        <v>0</v>
      </c>
      <c r="J36" s="39">
        <v>27514.6</v>
      </c>
    </row>
    <row r="37" spans="2:10" ht="150" x14ac:dyDescent="0.25">
      <c r="B37" s="790"/>
      <c r="C37" s="469" t="s">
        <v>416</v>
      </c>
      <c r="D37" s="432">
        <v>100</v>
      </c>
      <c r="E37" s="418" t="s">
        <v>797</v>
      </c>
      <c r="F37" s="241" t="s">
        <v>40</v>
      </c>
      <c r="G37" s="241" t="s">
        <v>40</v>
      </c>
      <c r="H37" s="217">
        <f t="shared" si="0"/>
        <v>102000</v>
      </c>
      <c r="I37" s="20">
        <v>0</v>
      </c>
      <c r="J37" s="39">
        <v>102000</v>
      </c>
    </row>
    <row r="38" spans="2:10" ht="60" x14ac:dyDescent="0.25">
      <c r="B38" s="790"/>
      <c r="C38" s="420" t="s">
        <v>417</v>
      </c>
      <c r="D38" s="432">
        <v>100</v>
      </c>
      <c r="E38" s="418" t="s">
        <v>210</v>
      </c>
      <c r="F38" s="241" t="s">
        <v>40</v>
      </c>
      <c r="G38" s="241" t="s">
        <v>40</v>
      </c>
      <c r="H38" s="217">
        <f t="shared" si="0"/>
        <v>10699.2</v>
      </c>
      <c r="I38" s="20">
        <v>0</v>
      </c>
      <c r="J38" s="39">
        <v>10699.2</v>
      </c>
    </row>
    <row r="39" spans="2:10" ht="60" x14ac:dyDescent="0.25">
      <c r="B39" s="790"/>
      <c r="C39" s="420" t="s">
        <v>418</v>
      </c>
      <c r="D39" s="432">
        <v>100</v>
      </c>
      <c r="E39" s="418" t="s">
        <v>210</v>
      </c>
      <c r="F39" s="241" t="s">
        <v>40</v>
      </c>
      <c r="G39" s="241" t="s">
        <v>40</v>
      </c>
      <c r="H39" s="217">
        <f t="shared" si="0"/>
        <v>23286.5</v>
      </c>
      <c r="I39" s="20">
        <v>0</v>
      </c>
      <c r="J39" s="39">
        <v>23286.5</v>
      </c>
    </row>
    <row r="40" spans="2:10" ht="60" x14ac:dyDescent="0.25">
      <c r="B40" s="790"/>
      <c r="C40" s="420" t="s">
        <v>419</v>
      </c>
      <c r="D40" s="432">
        <v>100</v>
      </c>
      <c r="E40" s="418" t="s">
        <v>210</v>
      </c>
      <c r="F40" s="241" t="s">
        <v>40</v>
      </c>
      <c r="G40" s="241" t="s">
        <v>40</v>
      </c>
      <c r="H40" s="217">
        <f t="shared" si="0"/>
        <v>11108.6</v>
      </c>
      <c r="I40" s="20">
        <v>0</v>
      </c>
      <c r="J40" s="39">
        <v>11108.6</v>
      </c>
    </row>
    <row r="41" spans="2:10" ht="60" x14ac:dyDescent="0.25">
      <c r="B41" s="790"/>
      <c r="C41" s="420" t="s">
        <v>420</v>
      </c>
      <c r="D41" s="432">
        <v>100</v>
      </c>
      <c r="E41" s="418" t="s">
        <v>210</v>
      </c>
      <c r="F41" s="90" t="s">
        <v>40</v>
      </c>
      <c r="G41" s="90" t="s">
        <v>40</v>
      </c>
      <c r="H41" s="217">
        <f t="shared" si="0"/>
        <v>11561.25</v>
      </c>
      <c r="I41" s="217">
        <v>0</v>
      </c>
      <c r="J41" s="39">
        <v>11561.25</v>
      </c>
    </row>
    <row r="42" spans="2:10" ht="45" customHeight="1" x14ac:dyDescent="0.25">
      <c r="B42" s="790"/>
      <c r="C42" s="420" t="s">
        <v>421</v>
      </c>
      <c r="D42" s="432">
        <v>100</v>
      </c>
      <c r="E42" s="418" t="s">
        <v>210</v>
      </c>
      <c r="F42" s="90" t="s">
        <v>40</v>
      </c>
      <c r="G42" s="90" t="s">
        <v>40</v>
      </c>
      <c r="H42" s="217">
        <f t="shared" si="0"/>
        <v>9031</v>
      </c>
      <c r="I42" s="217">
        <v>0</v>
      </c>
      <c r="J42" s="39">
        <v>9031</v>
      </c>
    </row>
    <row r="43" spans="2:10" ht="45" x14ac:dyDescent="0.25">
      <c r="B43" s="790"/>
      <c r="C43" s="420" t="s">
        <v>422</v>
      </c>
      <c r="D43" s="432">
        <v>100</v>
      </c>
      <c r="E43" s="418" t="s">
        <v>210</v>
      </c>
      <c r="F43" s="90" t="s">
        <v>40</v>
      </c>
      <c r="G43" s="90" t="s">
        <v>40</v>
      </c>
      <c r="H43" s="217">
        <f t="shared" si="0"/>
        <v>34781.4</v>
      </c>
      <c r="I43" s="217">
        <v>0</v>
      </c>
      <c r="J43" s="39">
        <v>34781.4</v>
      </c>
    </row>
    <row r="44" spans="2:10" ht="45" x14ac:dyDescent="0.25">
      <c r="B44" s="790"/>
      <c r="C44" s="420" t="s">
        <v>423</v>
      </c>
      <c r="D44" s="432">
        <v>100</v>
      </c>
      <c r="E44" s="232" t="s">
        <v>210</v>
      </c>
      <c r="F44" s="90" t="s">
        <v>40</v>
      </c>
      <c r="G44" s="90" t="s">
        <v>40</v>
      </c>
      <c r="H44" s="217">
        <f t="shared" si="0"/>
        <v>6355.5</v>
      </c>
      <c r="I44" s="217">
        <v>0</v>
      </c>
      <c r="J44" s="39">
        <v>6355.5</v>
      </c>
    </row>
    <row r="45" spans="2:10" ht="45" x14ac:dyDescent="0.25">
      <c r="B45" s="790"/>
      <c r="C45" s="417" t="s">
        <v>424</v>
      </c>
      <c r="D45" s="432">
        <v>100</v>
      </c>
      <c r="E45" s="232" t="s">
        <v>210</v>
      </c>
      <c r="F45" s="90" t="s">
        <v>40</v>
      </c>
      <c r="G45" s="90" t="s">
        <v>40</v>
      </c>
      <c r="H45" s="217">
        <f t="shared" si="0"/>
        <v>8992</v>
      </c>
      <c r="I45" s="217">
        <v>0</v>
      </c>
      <c r="J45" s="39">
        <v>8992</v>
      </c>
    </row>
    <row r="46" spans="2:10" ht="45" x14ac:dyDescent="0.25">
      <c r="B46" s="790"/>
      <c r="C46" s="420" t="s">
        <v>425</v>
      </c>
      <c r="D46" s="432">
        <v>100</v>
      </c>
      <c r="E46" s="232" t="s">
        <v>210</v>
      </c>
      <c r="F46" s="90" t="s">
        <v>40</v>
      </c>
      <c r="G46" s="90" t="s">
        <v>40</v>
      </c>
      <c r="H46" s="217">
        <f t="shared" si="0"/>
        <v>6385.8</v>
      </c>
      <c r="I46" s="217">
        <v>0</v>
      </c>
      <c r="J46" s="39">
        <v>6385.8</v>
      </c>
    </row>
    <row r="47" spans="2:10" ht="45" x14ac:dyDescent="0.25">
      <c r="B47" s="790"/>
      <c r="C47" s="420" t="s">
        <v>426</v>
      </c>
      <c r="D47" s="432">
        <v>100</v>
      </c>
      <c r="E47" s="232" t="s">
        <v>210</v>
      </c>
      <c r="F47" s="90" t="s">
        <v>40</v>
      </c>
      <c r="G47" s="90" t="s">
        <v>40</v>
      </c>
      <c r="H47" s="217">
        <f t="shared" si="0"/>
        <v>12315.8</v>
      </c>
      <c r="I47" s="217">
        <v>0</v>
      </c>
      <c r="J47" s="39">
        <v>12315.8</v>
      </c>
    </row>
    <row r="48" spans="2:10" ht="45" x14ac:dyDescent="0.25">
      <c r="B48" s="790"/>
      <c r="C48" s="420" t="s">
        <v>427</v>
      </c>
      <c r="D48" s="432">
        <v>100</v>
      </c>
      <c r="E48" s="232" t="s">
        <v>210</v>
      </c>
      <c r="F48" s="90" t="s">
        <v>40</v>
      </c>
      <c r="G48" s="90" t="s">
        <v>40</v>
      </c>
      <c r="H48" s="217">
        <f t="shared" si="0"/>
        <v>9277</v>
      </c>
      <c r="I48" s="217">
        <v>0</v>
      </c>
      <c r="J48" s="39">
        <v>9277</v>
      </c>
    </row>
    <row r="49" spans="2:10" ht="45" x14ac:dyDescent="0.25">
      <c r="B49" s="790"/>
      <c r="C49" s="420" t="s">
        <v>428</v>
      </c>
      <c r="D49" s="432">
        <v>100</v>
      </c>
      <c r="E49" s="232" t="s">
        <v>210</v>
      </c>
      <c r="F49" s="90" t="s">
        <v>40</v>
      </c>
      <c r="G49" s="90" t="s">
        <v>40</v>
      </c>
      <c r="H49" s="217">
        <f t="shared" si="0"/>
        <v>27328.6</v>
      </c>
      <c r="I49" s="217">
        <v>0</v>
      </c>
      <c r="J49" s="39">
        <v>27328.6</v>
      </c>
    </row>
    <row r="50" spans="2:10" ht="45" x14ac:dyDescent="0.25">
      <c r="B50" s="790"/>
      <c r="C50" s="420" t="s">
        <v>429</v>
      </c>
      <c r="D50" s="432">
        <v>100</v>
      </c>
      <c r="E50" s="232" t="s">
        <v>210</v>
      </c>
      <c r="F50" s="90" t="s">
        <v>40</v>
      </c>
      <c r="G50" s="90" t="s">
        <v>40</v>
      </c>
      <c r="H50" s="217">
        <f t="shared" si="0"/>
        <v>10485.700000000001</v>
      </c>
      <c r="I50" s="217">
        <v>0</v>
      </c>
      <c r="J50" s="39">
        <v>10485.700000000001</v>
      </c>
    </row>
    <row r="51" spans="2:10" ht="45" x14ac:dyDescent="0.25">
      <c r="B51" s="790"/>
      <c r="C51" s="420" t="s">
        <v>430</v>
      </c>
      <c r="D51" s="432">
        <v>100</v>
      </c>
      <c r="E51" s="421" t="s">
        <v>487</v>
      </c>
      <c r="F51" s="88">
        <v>100</v>
      </c>
      <c r="G51" s="88">
        <v>100</v>
      </c>
      <c r="H51" s="217">
        <f t="shared" si="0"/>
        <v>14384</v>
      </c>
      <c r="I51" s="217">
        <v>0</v>
      </c>
      <c r="J51" s="39">
        <v>14384</v>
      </c>
    </row>
    <row r="52" spans="2:10" ht="30" x14ac:dyDescent="0.25">
      <c r="B52" s="790"/>
      <c r="C52" s="420" t="s">
        <v>431</v>
      </c>
      <c r="D52" s="432">
        <v>100</v>
      </c>
      <c r="E52" s="425" t="s">
        <v>92</v>
      </c>
      <c r="F52" s="90" t="s">
        <v>40</v>
      </c>
      <c r="G52" s="90" t="s">
        <v>40</v>
      </c>
      <c r="H52" s="217">
        <f t="shared" si="0"/>
        <v>23897</v>
      </c>
      <c r="I52" s="217">
        <v>0</v>
      </c>
      <c r="J52" s="39">
        <v>23897</v>
      </c>
    </row>
    <row r="53" spans="2:10" ht="30" x14ac:dyDescent="0.25">
      <c r="B53" s="790"/>
      <c r="C53" s="93" t="s">
        <v>432</v>
      </c>
      <c r="D53" s="432">
        <v>100</v>
      </c>
      <c r="E53" s="425" t="s">
        <v>92</v>
      </c>
      <c r="F53" s="90" t="s">
        <v>40</v>
      </c>
      <c r="G53" s="90" t="s">
        <v>40</v>
      </c>
      <c r="H53" s="217">
        <f t="shared" si="0"/>
        <v>16010</v>
      </c>
      <c r="I53" s="217">
        <v>0</v>
      </c>
      <c r="J53" s="39">
        <v>16010</v>
      </c>
    </row>
    <row r="54" spans="2:10" ht="38.25" customHeight="1" x14ac:dyDescent="0.25">
      <c r="B54" s="790"/>
      <c r="C54" s="93" t="s">
        <v>433</v>
      </c>
      <c r="D54" s="432">
        <v>100</v>
      </c>
      <c r="E54" s="425" t="s">
        <v>92</v>
      </c>
      <c r="F54" s="90" t="s">
        <v>40</v>
      </c>
      <c r="G54" s="90" t="s">
        <v>40</v>
      </c>
      <c r="H54" s="217">
        <f t="shared" si="0"/>
        <v>30683</v>
      </c>
      <c r="I54" s="217">
        <v>0</v>
      </c>
      <c r="J54" s="39">
        <v>30683</v>
      </c>
    </row>
    <row r="55" spans="2:10" ht="39.75" customHeight="1" x14ac:dyDescent="0.25">
      <c r="B55" s="790"/>
      <c r="C55" s="420" t="s">
        <v>434</v>
      </c>
      <c r="D55" s="432">
        <v>100</v>
      </c>
      <c r="E55" s="425" t="s">
        <v>92</v>
      </c>
      <c r="F55" s="90" t="s">
        <v>40</v>
      </c>
      <c r="G55" s="90" t="s">
        <v>40</v>
      </c>
      <c r="H55" s="217">
        <f t="shared" si="0"/>
        <v>9978.7999999999993</v>
      </c>
      <c r="I55" s="217">
        <v>0</v>
      </c>
      <c r="J55" s="39">
        <v>9978.7999999999993</v>
      </c>
    </row>
    <row r="56" spans="2:10" ht="30" x14ac:dyDescent="0.25">
      <c r="B56" s="790"/>
      <c r="C56" s="420" t="s">
        <v>435</v>
      </c>
      <c r="D56" s="432">
        <v>100</v>
      </c>
      <c r="E56" s="425" t="s">
        <v>92</v>
      </c>
      <c r="F56" s="90" t="s">
        <v>40</v>
      </c>
      <c r="G56" s="90" t="s">
        <v>40</v>
      </c>
      <c r="H56" s="217">
        <f t="shared" si="0"/>
        <v>10726.4</v>
      </c>
      <c r="I56" s="217">
        <v>0</v>
      </c>
      <c r="J56" s="39">
        <v>10726.4</v>
      </c>
    </row>
    <row r="57" spans="2:10" ht="30" x14ac:dyDescent="0.25">
      <c r="B57" s="790"/>
      <c r="C57" s="420" t="s">
        <v>436</v>
      </c>
      <c r="D57" s="432">
        <v>100</v>
      </c>
      <c r="E57" s="425" t="s">
        <v>92</v>
      </c>
      <c r="F57" s="90" t="s">
        <v>40</v>
      </c>
      <c r="G57" s="90" t="s">
        <v>40</v>
      </c>
      <c r="H57" s="217">
        <f t="shared" si="0"/>
        <v>17029.5</v>
      </c>
      <c r="I57" s="217">
        <v>0</v>
      </c>
      <c r="J57" s="39">
        <v>17029.5</v>
      </c>
    </row>
    <row r="58" spans="2:10" ht="31.5" customHeight="1" x14ac:dyDescent="0.25">
      <c r="B58" s="790"/>
      <c r="C58" s="420" t="s">
        <v>437</v>
      </c>
      <c r="D58" s="432">
        <v>100</v>
      </c>
      <c r="E58" s="425" t="s">
        <v>92</v>
      </c>
      <c r="F58" s="90" t="s">
        <v>40</v>
      </c>
      <c r="G58" s="90" t="s">
        <v>40</v>
      </c>
      <c r="H58" s="217">
        <f t="shared" si="0"/>
        <v>21938.9</v>
      </c>
      <c r="I58" s="217">
        <v>0</v>
      </c>
      <c r="J58" s="39">
        <v>21938.9</v>
      </c>
    </row>
    <row r="59" spans="2:10" ht="18.75" customHeight="1" x14ac:dyDescent="0.25">
      <c r="B59" s="790"/>
      <c r="C59" s="420" t="s">
        <v>438</v>
      </c>
      <c r="D59" s="432">
        <v>100</v>
      </c>
      <c r="E59" s="425" t="s">
        <v>92</v>
      </c>
      <c r="F59" s="90" t="s">
        <v>40</v>
      </c>
      <c r="G59" s="90" t="s">
        <v>40</v>
      </c>
      <c r="H59" s="217">
        <f t="shared" si="0"/>
        <v>20627</v>
      </c>
      <c r="I59" s="217">
        <v>0</v>
      </c>
      <c r="J59" s="39">
        <v>20627</v>
      </c>
    </row>
    <row r="60" spans="2:10" ht="18" customHeight="1" x14ac:dyDescent="0.25">
      <c r="B60" s="790"/>
      <c r="C60" s="420" t="s">
        <v>439</v>
      </c>
      <c r="D60" s="432">
        <v>100</v>
      </c>
      <c r="E60" s="425" t="s">
        <v>92</v>
      </c>
      <c r="F60" s="90" t="s">
        <v>40</v>
      </c>
      <c r="G60" s="90" t="s">
        <v>40</v>
      </c>
      <c r="H60" s="217">
        <f t="shared" si="0"/>
        <v>19368.8</v>
      </c>
      <c r="I60" s="217">
        <v>0</v>
      </c>
      <c r="J60" s="39">
        <v>19368.8</v>
      </c>
    </row>
    <row r="61" spans="2:10" ht="28.5" customHeight="1" x14ac:dyDescent="0.25">
      <c r="B61" s="790"/>
      <c r="C61" s="420" t="s">
        <v>440</v>
      </c>
      <c r="D61" s="432">
        <v>100</v>
      </c>
      <c r="E61" s="425" t="s">
        <v>92</v>
      </c>
      <c r="F61" s="90" t="s">
        <v>40</v>
      </c>
      <c r="G61" s="90" t="s">
        <v>40</v>
      </c>
      <c r="H61" s="217">
        <f t="shared" si="0"/>
        <v>11387.1</v>
      </c>
      <c r="I61" s="217">
        <v>0</v>
      </c>
      <c r="J61" s="39">
        <v>11387.1</v>
      </c>
    </row>
    <row r="62" spans="2:10" ht="27" customHeight="1" x14ac:dyDescent="0.25">
      <c r="B62" s="790"/>
      <c r="C62" s="420" t="s">
        <v>441</v>
      </c>
      <c r="D62" s="432">
        <v>100</v>
      </c>
      <c r="E62" s="425" t="s">
        <v>92</v>
      </c>
      <c r="F62" s="90" t="s">
        <v>40</v>
      </c>
      <c r="G62" s="90" t="s">
        <v>40</v>
      </c>
      <c r="H62" s="217">
        <f t="shared" si="0"/>
        <v>25078.400000000001</v>
      </c>
      <c r="I62" s="217">
        <v>0</v>
      </c>
      <c r="J62" s="39">
        <v>25078.400000000001</v>
      </c>
    </row>
    <row r="63" spans="2:10" ht="23.25" customHeight="1" x14ac:dyDescent="0.25">
      <c r="B63" s="790"/>
      <c r="C63" s="419" t="s">
        <v>442</v>
      </c>
      <c r="D63" s="432">
        <v>100</v>
      </c>
      <c r="E63" s="425" t="s">
        <v>92</v>
      </c>
      <c r="F63" s="90" t="s">
        <v>40</v>
      </c>
      <c r="G63" s="90" t="s">
        <v>40</v>
      </c>
      <c r="H63" s="217">
        <f t="shared" si="0"/>
        <v>12416.8</v>
      </c>
      <c r="I63" s="217">
        <v>0</v>
      </c>
      <c r="J63" s="39">
        <v>12416.8</v>
      </c>
    </row>
    <row r="64" spans="2:10" ht="28.5" customHeight="1" x14ac:dyDescent="0.25">
      <c r="B64" s="790"/>
      <c r="C64" s="420" t="s">
        <v>443</v>
      </c>
      <c r="D64" s="432">
        <v>100</v>
      </c>
      <c r="E64" s="425" t="s">
        <v>92</v>
      </c>
      <c r="F64" s="90" t="s">
        <v>40</v>
      </c>
      <c r="G64" s="90" t="s">
        <v>40</v>
      </c>
      <c r="H64" s="217">
        <f t="shared" si="0"/>
        <v>12949</v>
      </c>
      <c r="I64" s="217">
        <v>0</v>
      </c>
      <c r="J64" s="39">
        <v>12949</v>
      </c>
    </row>
    <row r="65" spans="2:10" x14ac:dyDescent="0.25">
      <c r="B65" s="790"/>
      <c r="C65" s="408" t="s">
        <v>444</v>
      </c>
      <c r="D65" s="432">
        <v>100</v>
      </c>
      <c r="E65" s="425" t="s">
        <v>92</v>
      </c>
      <c r="F65" s="90" t="s">
        <v>40</v>
      </c>
      <c r="G65" s="90" t="s">
        <v>40</v>
      </c>
      <c r="H65" s="217">
        <f t="shared" si="0"/>
        <v>9810.2999999999993</v>
      </c>
      <c r="I65" s="217">
        <v>0</v>
      </c>
      <c r="J65" s="39">
        <v>9810.2999999999993</v>
      </c>
    </row>
    <row r="66" spans="2:10" ht="36" customHeight="1" x14ac:dyDescent="0.25">
      <c r="B66" s="790"/>
      <c r="C66" s="93" t="s">
        <v>445</v>
      </c>
      <c r="D66" s="432">
        <v>100</v>
      </c>
      <c r="E66" s="425" t="s">
        <v>92</v>
      </c>
      <c r="F66" s="90" t="s">
        <v>40</v>
      </c>
      <c r="G66" s="90" t="s">
        <v>40</v>
      </c>
      <c r="H66" s="217">
        <f t="shared" si="0"/>
        <v>49167.4</v>
      </c>
      <c r="I66" s="217">
        <v>0</v>
      </c>
      <c r="J66" s="39">
        <v>49167.4</v>
      </c>
    </row>
    <row r="67" spans="2:10" ht="26.25" customHeight="1" x14ac:dyDescent="0.25">
      <c r="B67" s="790"/>
      <c r="C67" s="420" t="s">
        <v>446</v>
      </c>
      <c r="D67" s="432">
        <v>100</v>
      </c>
      <c r="E67" s="425" t="s">
        <v>92</v>
      </c>
      <c r="F67" s="90" t="s">
        <v>40</v>
      </c>
      <c r="G67" s="90" t="s">
        <v>40</v>
      </c>
      <c r="H67" s="217">
        <f t="shared" si="0"/>
        <v>23063</v>
      </c>
      <c r="I67" s="217">
        <v>0</v>
      </c>
      <c r="J67" s="39">
        <v>23063</v>
      </c>
    </row>
    <row r="68" spans="2:10" ht="24" customHeight="1" x14ac:dyDescent="0.25">
      <c r="B68" s="790"/>
      <c r="C68" s="420" t="s">
        <v>447</v>
      </c>
      <c r="D68" s="432">
        <v>100</v>
      </c>
      <c r="E68" s="425" t="s">
        <v>92</v>
      </c>
      <c r="F68" s="90" t="s">
        <v>40</v>
      </c>
      <c r="G68" s="90" t="s">
        <v>40</v>
      </c>
      <c r="H68" s="217">
        <f t="shared" si="0"/>
        <v>18774.8</v>
      </c>
      <c r="I68" s="217">
        <v>0</v>
      </c>
      <c r="J68" s="39">
        <v>18774.8</v>
      </c>
    </row>
    <row r="69" spans="2:10" ht="29.25" customHeight="1" x14ac:dyDescent="0.25">
      <c r="B69" s="790"/>
      <c r="C69" s="420" t="s">
        <v>448</v>
      </c>
      <c r="D69" s="432">
        <v>100</v>
      </c>
      <c r="E69" s="425" t="s">
        <v>92</v>
      </c>
      <c r="F69" s="90" t="s">
        <v>40</v>
      </c>
      <c r="G69" s="90" t="s">
        <v>40</v>
      </c>
      <c r="H69" s="217">
        <f t="shared" si="0"/>
        <v>9054.2000000000007</v>
      </c>
      <c r="I69" s="217">
        <v>0</v>
      </c>
      <c r="J69" s="39">
        <v>9054.2000000000007</v>
      </c>
    </row>
    <row r="70" spans="2:10" ht="33" customHeight="1" x14ac:dyDescent="0.25">
      <c r="B70" s="790"/>
      <c r="C70" s="420" t="s">
        <v>449</v>
      </c>
      <c r="D70" s="432">
        <v>100</v>
      </c>
      <c r="E70" s="425" t="s">
        <v>92</v>
      </c>
      <c r="F70" s="90" t="s">
        <v>40</v>
      </c>
      <c r="G70" s="90" t="s">
        <v>40</v>
      </c>
      <c r="H70" s="217">
        <f t="shared" si="0"/>
        <v>5652.7</v>
      </c>
      <c r="I70" s="217">
        <v>0</v>
      </c>
      <c r="J70" s="39">
        <v>5652.7</v>
      </c>
    </row>
    <row r="71" spans="2:10" ht="30.75" customHeight="1" x14ac:dyDescent="0.25">
      <c r="B71" s="790"/>
      <c r="C71" s="420" t="s">
        <v>750</v>
      </c>
      <c r="D71" s="432">
        <v>100</v>
      </c>
      <c r="E71" s="425" t="s">
        <v>92</v>
      </c>
      <c r="F71" s="90" t="s">
        <v>40</v>
      </c>
      <c r="G71" s="90" t="s">
        <v>40</v>
      </c>
      <c r="H71" s="217">
        <f t="shared" si="0"/>
        <v>52455.6</v>
      </c>
      <c r="I71" s="217">
        <v>0</v>
      </c>
      <c r="J71" s="39">
        <v>52455.6</v>
      </c>
    </row>
    <row r="72" spans="2:10" ht="32.25" customHeight="1" x14ac:dyDescent="0.25">
      <c r="B72" s="790"/>
      <c r="C72" s="420" t="s">
        <v>450</v>
      </c>
      <c r="D72" s="432">
        <v>100</v>
      </c>
      <c r="E72" s="425" t="s">
        <v>92</v>
      </c>
      <c r="F72" s="90" t="s">
        <v>40</v>
      </c>
      <c r="G72" s="90" t="s">
        <v>40</v>
      </c>
      <c r="H72" s="217">
        <f t="shared" si="0"/>
        <v>44841.4</v>
      </c>
      <c r="I72" s="217">
        <v>0</v>
      </c>
      <c r="J72" s="39">
        <v>44841.4</v>
      </c>
    </row>
    <row r="73" spans="2:10" ht="15.75" customHeight="1" x14ac:dyDescent="0.25">
      <c r="B73" s="790"/>
      <c r="C73" s="257" t="s">
        <v>1077</v>
      </c>
      <c r="D73" s="432">
        <v>100</v>
      </c>
      <c r="E73" s="417" t="s">
        <v>454</v>
      </c>
      <c r="F73" s="90" t="s">
        <v>40</v>
      </c>
      <c r="G73" s="90" t="s">
        <v>40</v>
      </c>
      <c r="H73" s="217">
        <f t="shared" si="0"/>
        <v>74311</v>
      </c>
      <c r="I73" s="217">
        <v>0</v>
      </c>
      <c r="J73" s="39">
        <v>74311</v>
      </c>
    </row>
    <row r="74" spans="2:10" ht="35.25" customHeight="1" x14ac:dyDescent="0.25">
      <c r="B74" s="790"/>
      <c r="C74" s="257" t="s">
        <v>1074</v>
      </c>
      <c r="D74" s="432">
        <v>100</v>
      </c>
      <c r="E74" s="417" t="s">
        <v>454</v>
      </c>
      <c r="F74" s="90" t="s">
        <v>40</v>
      </c>
      <c r="G74" s="90" t="s">
        <v>40</v>
      </c>
      <c r="H74" s="217">
        <f t="shared" si="0"/>
        <v>5080</v>
      </c>
      <c r="I74" s="217">
        <v>0</v>
      </c>
      <c r="J74" s="39">
        <v>5080</v>
      </c>
    </row>
    <row r="75" spans="2:10" ht="30" customHeight="1" x14ac:dyDescent="0.25">
      <c r="B75" s="790"/>
      <c r="C75" s="420" t="s">
        <v>451</v>
      </c>
      <c r="D75" s="100">
        <v>100</v>
      </c>
      <c r="E75" s="417" t="s">
        <v>454</v>
      </c>
      <c r="F75" s="90" t="s">
        <v>40</v>
      </c>
      <c r="G75" s="90" t="s">
        <v>40</v>
      </c>
      <c r="H75" s="217">
        <f t="shared" si="0"/>
        <v>6917</v>
      </c>
      <c r="I75" s="217">
        <v>0</v>
      </c>
      <c r="J75" s="39">
        <v>6917</v>
      </c>
    </row>
    <row r="76" spans="2:10" ht="27" customHeight="1" x14ac:dyDescent="0.25">
      <c r="B76" s="790"/>
      <c r="C76" s="257" t="s">
        <v>452</v>
      </c>
      <c r="D76" s="100">
        <v>100</v>
      </c>
      <c r="E76" s="417" t="s">
        <v>454</v>
      </c>
      <c r="F76" s="90" t="s">
        <v>40</v>
      </c>
      <c r="G76" s="90" t="s">
        <v>40</v>
      </c>
      <c r="H76" s="217">
        <f t="shared" si="0"/>
        <v>13229</v>
      </c>
      <c r="I76" s="217">
        <v>0</v>
      </c>
      <c r="J76" s="39">
        <v>13229</v>
      </c>
    </row>
    <row r="77" spans="2:10" ht="30" customHeight="1" x14ac:dyDescent="0.25">
      <c r="B77" s="790"/>
      <c r="C77" s="257" t="s">
        <v>1076</v>
      </c>
      <c r="D77" s="100">
        <v>100</v>
      </c>
      <c r="E77" s="417" t="s">
        <v>454</v>
      </c>
      <c r="F77" s="90" t="s">
        <v>40</v>
      </c>
      <c r="G77" s="90" t="s">
        <v>40</v>
      </c>
      <c r="H77" s="217">
        <f t="shared" si="0"/>
        <v>5985</v>
      </c>
      <c r="I77" s="217">
        <v>0</v>
      </c>
      <c r="J77" s="39">
        <v>5985</v>
      </c>
    </row>
    <row r="78" spans="2:10" ht="42.75" customHeight="1" x14ac:dyDescent="0.25">
      <c r="B78" s="790"/>
      <c r="C78" s="257" t="s">
        <v>453</v>
      </c>
      <c r="D78" s="100">
        <v>100</v>
      </c>
      <c r="E78" s="417" t="s">
        <v>454</v>
      </c>
      <c r="F78" s="90" t="s">
        <v>40</v>
      </c>
      <c r="G78" s="90" t="s">
        <v>40</v>
      </c>
      <c r="H78" s="217">
        <f t="shared" si="0"/>
        <v>6912</v>
      </c>
      <c r="I78" s="217">
        <v>0</v>
      </c>
      <c r="J78" s="39">
        <v>6912</v>
      </c>
    </row>
    <row r="79" spans="2:10" ht="45" x14ac:dyDescent="0.25">
      <c r="B79" s="790"/>
      <c r="C79" s="257" t="s">
        <v>1075</v>
      </c>
      <c r="D79" s="100">
        <v>100</v>
      </c>
      <c r="E79" s="417" t="s">
        <v>454</v>
      </c>
      <c r="F79" s="90" t="s">
        <v>40</v>
      </c>
      <c r="G79" s="90" t="s">
        <v>40</v>
      </c>
      <c r="H79" s="217">
        <f t="shared" si="0"/>
        <v>139630</v>
      </c>
      <c r="I79" s="217">
        <v>0</v>
      </c>
      <c r="J79" s="39">
        <v>139630</v>
      </c>
    </row>
    <row r="80" spans="2:10" ht="45" x14ac:dyDescent="0.25">
      <c r="B80" s="790"/>
      <c r="C80" s="257" t="s">
        <v>455</v>
      </c>
      <c r="D80" s="100">
        <v>100</v>
      </c>
      <c r="E80" s="417" t="s">
        <v>454</v>
      </c>
      <c r="F80" s="90" t="s">
        <v>40</v>
      </c>
      <c r="G80" s="90" t="s">
        <v>40</v>
      </c>
      <c r="H80" s="217">
        <f t="shared" si="0"/>
        <v>6510</v>
      </c>
      <c r="I80" s="217">
        <v>0</v>
      </c>
      <c r="J80" s="39">
        <v>6510</v>
      </c>
    </row>
    <row r="81" spans="2:10" ht="45" x14ac:dyDescent="0.25">
      <c r="B81" s="790"/>
      <c r="C81" s="257" t="s">
        <v>456</v>
      </c>
      <c r="D81" s="100">
        <v>100</v>
      </c>
      <c r="E81" s="417" t="s">
        <v>454</v>
      </c>
      <c r="F81" s="90" t="s">
        <v>40</v>
      </c>
      <c r="G81" s="90" t="s">
        <v>40</v>
      </c>
      <c r="H81" s="217">
        <f t="shared" si="0"/>
        <v>5872</v>
      </c>
      <c r="I81" s="217">
        <v>0</v>
      </c>
      <c r="J81" s="39">
        <v>5872</v>
      </c>
    </row>
    <row r="82" spans="2:10" ht="45" x14ac:dyDescent="0.25">
      <c r="B82" s="790"/>
      <c r="C82" s="257" t="s">
        <v>457</v>
      </c>
      <c r="D82" s="100">
        <v>100</v>
      </c>
      <c r="E82" s="417" t="s">
        <v>454</v>
      </c>
      <c r="F82" s="90" t="s">
        <v>40</v>
      </c>
      <c r="G82" s="90" t="s">
        <v>40</v>
      </c>
      <c r="H82" s="217">
        <f t="shared" si="0"/>
        <v>14206</v>
      </c>
      <c r="I82" s="217">
        <v>0</v>
      </c>
      <c r="J82" s="39">
        <v>14206</v>
      </c>
    </row>
    <row r="83" spans="2:10" ht="45" x14ac:dyDescent="0.25">
      <c r="B83" s="790"/>
      <c r="C83" s="257" t="s">
        <v>458</v>
      </c>
      <c r="D83" s="100">
        <v>100</v>
      </c>
      <c r="E83" s="417" t="s">
        <v>454</v>
      </c>
      <c r="F83" s="90" t="s">
        <v>40</v>
      </c>
      <c r="G83" s="90" t="s">
        <v>40</v>
      </c>
      <c r="H83" s="217">
        <f t="shared" si="0"/>
        <v>16178</v>
      </c>
      <c r="I83" s="217">
        <v>0</v>
      </c>
      <c r="J83" s="39">
        <v>16178</v>
      </c>
    </row>
    <row r="84" spans="2:10" ht="45" x14ac:dyDescent="0.25">
      <c r="B84" s="790"/>
      <c r="C84" s="257" t="s">
        <v>459</v>
      </c>
      <c r="D84" s="100">
        <v>100</v>
      </c>
      <c r="E84" s="417" t="s">
        <v>454</v>
      </c>
      <c r="F84" s="90" t="s">
        <v>40</v>
      </c>
      <c r="G84" s="90" t="s">
        <v>40</v>
      </c>
      <c r="H84" s="217">
        <f t="shared" si="0"/>
        <v>28560</v>
      </c>
      <c r="I84" s="217">
        <v>1300</v>
      </c>
      <c r="J84" s="39">
        <v>27260</v>
      </c>
    </row>
    <row r="85" spans="2:10" ht="45" x14ac:dyDescent="0.25">
      <c r="B85" s="790"/>
      <c r="C85" s="257" t="s">
        <v>460</v>
      </c>
      <c r="D85" s="100">
        <v>100</v>
      </c>
      <c r="E85" s="417" t="s">
        <v>454</v>
      </c>
      <c r="F85" s="90" t="s">
        <v>40</v>
      </c>
      <c r="G85" s="90" t="s">
        <v>40</v>
      </c>
      <c r="H85" s="217">
        <f t="shared" si="0"/>
        <v>11109</v>
      </c>
      <c r="I85" s="217">
        <v>0</v>
      </c>
      <c r="J85" s="39">
        <v>11109</v>
      </c>
    </row>
    <row r="86" spans="2:10" ht="45" x14ac:dyDescent="0.25">
      <c r="B86" s="790"/>
      <c r="C86" s="444" t="s">
        <v>461</v>
      </c>
      <c r="D86" s="100">
        <v>100</v>
      </c>
      <c r="E86" s="417" t="s">
        <v>454</v>
      </c>
      <c r="F86" s="90" t="s">
        <v>40</v>
      </c>
      <c r="G86" s="90" t="s">
        <v>40</v>
      </c>
      <c r="H86" s="217">
        <f t="shared" si="0"/>
        <v>16256</v>
      </c>
      <c r="I86" s="217">
        <v>0</v>
      </c>
      <c r="J86" s="39">
        <v>16256</v>
      </c>
    </row>
    <row r="87" spans="2:10" ht="45" x14ac:dyDescent="0.25">
      <c r="B87" s="790"/>
      <c r="C87" s="257" t="s">
        <v>462</v>
      </c>
      <c r="D87" s="100">
        <v>100</v>
      </c>
      <c r="E87" s="417" t="s">
        <v>454</v>
      </c>
      <c r="F87" s="90" t="s">
        <v>40</v>
      </c>
      <c r="G87" s="90" t="s">
        <v>40</v>
      </c>
      <c r="H87" s="217">
        <f t="shared" si="0"/>
        <v>7586</v>
      </c>
      <c r="I87" s="217">
        <v>0</v>
      </c>
      <c r="J87" s="39">
        <v>7586</v>
      </c>
    </row>
    <row r="88" spans="2:10" ht="27" customHeight="1" x14ac:dyDescent="0.25">
      <c r="B88" s="790"/>
      <c r="C88" s="257" t="s">
        <v>463</v>
      </c>
      <c r="D88" s="100">
        <v>100</v>
      </c>
      <c r="E88" s="417" t="s">
        <v>454</v>
      </c>
      <c r="F88" s="90" t="s">
        <v>40</v>
      </c>
      <c r="G88" s="90" t="s">
        <v>40</v>
      </c>
      <c r="H88" s="217">
        <f t="shared" si="0"/>
        <v>7628</v>
      </c>
      <c r="I88" s="217">
        <v>0</v>
      </c>
      <c r="J88" s="39">
        <v>7628</v>
      </c>
    </row>
    <row r="89" spans="2:10" ht="45" customHeight="1" x14ac:dyDescent="0.25">
      <c r="B89" s="790"/>
      <c r="C89" s="257" t="s">
        <v>464</v>
      </c>
      <c r="D89" s="100">
        <v>100</v>
      </c>
      <c r="E89" s="417" t="s">
        <v>465</v>
      </c>
      <c r="F89" s="90" t="s">
        <v>40</v>
      </c>
      <c r="G89" s="90" t="s">
        <v>40</v>
      </c>
      <c r="H89" s="217">
        <f t="shared" si="0"/>
        <v>8698</v>
      </c>
      <c r="I89" s="217">
        <v>0</v>
      </c>
      <c r="J89" s="39">
        <v>8698</v>
      </c>
    </row>
    <row r="90" spans="2:10" ht="28.5" customHeight="1" x14ac:dyDescent="0.25">
      <c r="B90" s="790"/>
      <c r="C90" s="257" t="s">
        <v>1078</v>
      </c>
      <c r="D90" s="100">
        <v>100</v>
      </c>
      <c r="E90" s="417" t="s">
        <v>465</v>
      </c>
      <c r="F90" s="90" t="s">
        <v>40</v>
      </c>
      <c r="G90" s="90" t="s">
        <v>40</v>
      </c>
      <c r="H90" s="217">
        <f t="shared" si="0"/>
        <v>5853</v>
      </c>
      <c r="I90" s="217">
        <v>0</v>
      </c>
      <c r="J90" s="39">
        <v>5853</v>
      </c>
    </row>
    <row r="91" spans="2:10" ht="18.75" customHeight="1" x14ac:dyDescent="0.25">
      <c r="B91" s="790"/>
      <c r="C91" s="445" t="s">
        <v>720</v>
      </c>
      <c r="D91" s="100">
        <v>100</v>
      </c>
      <c r="E91" s="418" t="s">
        <v>83</v>
      </c>
      <c r="F91" s="218">
        <v>0.3</v>
      </c>
      <c r="G91" s="218">
        <v>0.3</v>
      </c>
      <c r="H91" s="114">
        <f t="shared" si="0"/>
        <v>10288</v>
      </c>
      <c r="I91" s="114">
        <v>5536</v>
      </c>
      <c r="J91" s="99">
        <v>4752</v>
      </c>
    </row>
    <row r="92" spans="2:10" ht="12.75" customHeight="1" x14ac:dyDescent="0.25">
      <c r="B92" s="790"/>
      <c r="C92" s="445" t="s">
        <v>721</v>
      </c>
      <c r="D92" s="100">
        <v>100</v>
      </c>
      <c r="E92" s="418" t="s">
        <v>83</v>
      </c>
      <c r="F92" s="218">
        <v>0.9</v>
      </c>
      <c r="G92" s="218">
        <v>0.8</v>
      </c>
      <c r="H92" s="114">
        <f t="shared" si="0"/>
        <v>16901</v>
      </c>
      <c r="I92" s="114">
        <v>9495</v>
      </c>
      <c r="J92" s="99">
        <v>7406</v>
      </c>
    </row>
    <row r="93" spans="2:10" ht="15" customHeight="1" x14ac:dyDescent="0.25">
      <c r="B93" s="790"/>
      <c r="C93" s="445" t="s">
        <v>820</v>
      </c>
      <c r="D93" s="100">
        <v>100</v>
      </c>
      <c r="E93" s="418" t="s">
        <v>83</v>
      </c>
      <c r="F93" s="218">
        <v>1.1000000000000001</v>
      </c>
      <c r="G93" s="218">
        <v>1.1000000000000001</v>
      </c>
      <c r="H93" s="114">
        <f t="shared" si="0"/>
        <v>18880</v>
      </c>
      <c r="I93" s="114">
        <v>10230</v>
      </c>
      <c r="J93" s="99">
        <v>8650</v>
      </c>
    </row>
    <row r="94" spans="2:10" ht="12" customHeight="1" x14ac:dyDescent="0.25">
      <c r="B94" s="790"/>
      <c r="C94" s="445" t="s">
        <v>723</v>
      </c>
      <c r="D94" s="100">
        <v>100</v>
      </c>
      <c r="E94" s="418" t="s">
        <v>83</v>
      </c>
      <c r="F94" s="399">
        <v>1</v>
      </c>
      <c r="G94" s="399">
        <v>1</v>
      </c>
      <c r="H94" s="114">
        <f t="shared" si="0"/>
        <v>18139</v>
      </c>
      <c r="I94" s="114">
        <v>10824</v>
      </c>
      <c r="J94" s="99">
        <v>7315</v>
      </c>
    </row>
    <row r="95" spans="2:10" ht="18" customHeight="1" x14ac:dyDescent="0.25">
      <c r="B95" s="790"/>
      <c r="C95" s="445" t="s">
        <v>819</v>
      </c>
      <c r="D95" s="100">
        <v>100</v>
      </c>
      <c r="E95" s="418" t="s">
        <v>83</v>
      </c>
      <c r="F95" s="399">
        <v>0.4</v>
      </c>
      <c r="G95" s="399">
        <v>0.3</v>
      </c>
      <c r="H95" s="114">
        <f t="shared" si="0"/>
        <v>7985</v>
      </c>
      <c r="I95" s="114">
        <v>3882</v>
      </c>
      <c r="J95" s="99">
        <v>4103</v>
      </c>
    </row>
    <row r="96" spans="2:10" ht="18.75" customHeight="1" x14ac:dyDescent="0.25">
      <c r="B96" s="790"/>
      <c r="C96" s="445" t="s">
        <v>724</v>
      </c>
      <c r="D96" s="100">
        <v>100</v>
      </c>
      <c r="E96" s="418" t="s">
        <v>83</v>
      </c>
      <c r="F96" s="399">
        <v>0.5</v>
      </c>
      <c r="G96" s="399">
        <v>0.5</v>
      </c>
      <c r="H96" s="114">
        <f t="shared" si="0"/>
        <v>10234</v>
      </c>
      <c r="I96" s="114">
        <v>5441</v>
      </c>
      <c r="J96" s="99">
        <v>4793</v>
      </c>
    </row>
    <row r="97" spans="2:10" ht="14.25" customHeight="1" x14ac:dyDescent="0.25">
      <c r="B97" s="790"/>
      <c r="C97" s="445" t="s">
        <v>821</v>
      </c>
      <c r="D97" s="100">
        <v>100</v>
      </c>
      <c r="E97" s="418" t="s">
        <v>83</v>
      </c>
      <c r="F97" s="399">
        <v>1.3</v>
      </c>
      <c r="G97" s="399">
        <v>1.1000000000000001</v>
      </c>
      <c r="H97" s="114">
        <f t="shared" si="0"/>
        <v>22887</v>
      </c>
      <c r="I97" s="114">
        <v>12213</v>
      </c>
      <c r="J97" s="99">
        <v>10674</v>
      </c>
    </row>
    <row r="98" spans="2:10" ht="13.5" customHeight="1" x14ac:dyDescent="0.25">
      <c r="B98" s="790"/>
      <c r="C98" s="445" t="s">
        <v>822</v>
      </c>
      <c r="D98" s="100">
        <v>100</v>
      </c>
      <c r="E98" s="418" t="s">
        <v>83</v>
      </c>
      <c r="F98" s="399">
        <v>0.5</v>
      </c>
      <c r="G98" s="399">
        <v>0.4</v>
      </c>
      <c r="H98" s="114">
        <f t="shared" si="0"/>
        <v>8293</v>
      </c>
      <c r="I98" s="114">
        <v>4332</v>
      </c>
      <c r="J98" s="99">
        <v>3961</v>
      </c>
    </row>
    <row r="99" spans="2:10" ht="15.75" customHeight="1" x14ac:dyDescent="0.25">
      <c r="B99" s="790"/>
      <c r="C99" s="446" t="s">
        <v>818</v>
      </c>
      <c r="D99" s="100">
        <v>100</v>
      </c>
      <c r="E99" s="418" t="s">
        <v>83</v>
      </c>
      <c r="F99" s="399">
        <v>0.5</v>
      </c>
      <c r="G99" s="399">
        <v>0.4</v>
      </c>
      <c r="H99" s="114">
        <f t="shared" ref="H99:H143" si="1">I99+J99</f>
        <v>8868</v>
      </c>
      <c r="I99" s="114">
        <v>4413</v>
      </c>
      <c r="J99" s="99">
        <v>4455</v>
      </c>
    </row>
    <row r="100" spans="2:10" ht="19.5" customHeight="1" x14ac:dyDescent="0.25">
      <c r="B100" s="790"/>
      <c r="C100" s="258" t="s">
        <v>725</v>
      </c>
      <c r="D100" s="100">
        <v>100</v>
      </c>
      <c r="E100" s="418" t="s">
        <v>83</v>
      </c>
      <c r="F100" s="399">
        <v>1.3</v>
      </c>
      <c r="G100" s="399">
        <v>1.1000000000000001</v>
      </c>
      <c r="H100" s="114">
        <f t="shared" si="1"/>
        <v>20647</v>
      </c>
      <c r="I100" s="114">
        <v>11812</v>
      </c>
      <c r="J100" s="99">
        <v>8835</v>
      </c>
    </row>
    <row r="101" spans="2:10" ht="16.5" customHeight="1" x14ac:dyDescent="0.25">
      <c r="B101" s="790"/>
      <c r="C101" s="258" t="s">
        <v>831</v>
      </c>
      <c r="D101" s="100">
        <v>100</v>
      </c>
      <c r="E101" s="418" t="s">
        <v>83</v>
      </c>
      <c r="F101" s="399">
        <v>0.4</v>
      </c>
      <c r="G101" s="399">
        <v>0.5</v>
      </c>
      <c r="H101" s="114">
        <f t="shared" si="1"/>
        <v>10206</v>
      </c>
      <c r="I101" s="114">
        <v>4396</v>
      </c>
      <c r="J101" s="99">
        <v>5810</v>
      </c>
    </row>
    <row r="102" spans="2:10" ht="9.75" customHeight="1" x14ac:dyDescent="0.25">
      <c r="B102" s="790"/>
      <c r="C102" s="258" t="s">
        <v>726</v>
      </c>
      <c r="D102" s="100">
        <v>100</v>
      </c>
      <c r="E102" s="418" t="s">
        <v>83</v>
      </c>
      <c r="F102" s="399">
        <v>0.3</v>
      </c>
      <c r="G102" s="399">
        <v>0.5</v>
      </c>
      <c r="H102" s="114">
        <f t="shared" si="1"/>
        <v>10004</v>
      </c>
      <c r="I102" s="114">
        <v>5424</v>
      </c>
      <c r="J102" s="99">
        <v>4580</v>
      </c>
    </row>
    <row r="103" spans="2:10" ht="14.25" customHeight="1" x14ac:dyDescent="0.25">
      <c r="B103" s="790"/>
      <c r="C103" s="258" t="s">
        <v>727</v>
      </c>
      <c r="D103" s="100">
        <v>100</v>
      </c>
      <c r="E103" s="418" t="s">
        <v>83</v>
      </c>
      <c r="F103" s="114">
        <v>0.8</v>
      </c>
      <c r="G103" s="114">
        <v>0.7</v>
      </c>
      <c r="H103" s="114">
        <f t="shared" si="1"/>
        <v>17336</v>
      </c>
      <c r="I103" s="114">
        <v>8513</v>
      </c>
      <c r="J103" s="156">
        <v>8823</v>
      </c>
    </row>
    <row r="104" spans="2:10" ht="11.25" customHeight="1" x14ac:dyDescent="0.25">
      <c r="B104" s="790"/>
      <c r="C104" s="258" t="s">
        <v>823</v>
      </c>
      <c r="D104" s="100">
        <v>100</v>
      </c>
      <c r="E104" s="418" t="s">
        <v>83</v>
      </c>
      <c r="F104" s="114">
        <v>1</v>
      </c>
      <c r="G104" s="114">
        <v>1</v>
      </c>
      <c r="H104" s="114">
        <f t="shared" si="1"/>
        <v>20469</v>
      </c>
      <c r="I104" s="114">
        <v>10101</v>
      </c>
      <c r="J104" s="99">
        <v>10368</v>
      </c>
    </row>
    <row r="105" spans="2:10" ht="18" customHeight="1" x14ac:dyDescent="0.25">
      <c r="B105" s="790"/>
      <c r="C105" s="258" t="s">
        <v>730</v>
      </c>
      <c r="D105" s="100">
        <v>100</v>
      </c>
      <c r="E105" s="418" t="s">
        <v>83</v>
      </c>
      <c r="F105" s="114">
        <v>0.6</v>
      </c>
      <c r="G105" s="114">
        <v>0.5</v>
      </c>
      <c r="H105" s="114">
        <f t="shared" si="1"/>
        <v>10287</v>
      </c>
      <c r="I105" s="114">
        <v>5603</v>
      </c>
      <c r="J105" s="99">
        <v>4684</v>
      </c>
    </row>
    <row r="106" spans="2:10" ht="14.25" customHeight="1" x14ac:dyDescent="0.25">
      <c r="B106" s="790"/>
      <c r="C106" s="258" t="s">
        <v>824</v>
      </c>
      <c r="D106" s="100">
        <v>100</v>
      </c>
      <c r="E106" s="418" t="s">
        <v>83</v>
      </c>
      <c r="F106" s="114">
        <v>0.8</v>
      </c>
      <c r="G106" s="114">
        <v>0.7</v>
      </c>
      <c r="H106" s="114">
        <f t="shared" si="1"/>
        <v>18187</v>
      </c>
      <c r="I106" s="114">
        <v>8368</v>
      </c>
      <c r="J106" s="99">
        <v>9819</v>
      </c>
    </row>
    <row r="107" spans="2:10" ht="17.25" customHeight="1" x14ac:dyDescent="0.25">
      <c r="B107" s="790"/>
      <c r="C107" s="258" t="s">
        <v>829</v>
      </c>
      <c r="D107" s="100">
        <v>100</v>
      </c>
      <c r="E107" s="418" t="s">
        <v>83</v>
      </c>
      <c r="F107" s="114">
        <v>1.6</v>
      </c>
      <c r="G107" s="114">
        <v>1.3</v>
      </c>
      <c r="H107" s="114">
        <f t="shared" si="1"/>
        <v>28154</v>
      </c>
      <c r="I107" s="114">
        <v>16097</v>
      </c>
      <c r="J107" s="99">
        <v>12057</v>
      </c>
    </row>
    <row r="108" spans="2:10" ht="45" x14ac:dyDescent="0.25">
      <c r="B108" s="790"/>
      <c r="C108" s="258" t="s">
        <v>830</v>
      </c>
      <c r="D108" s="100">
        <v>100</v>
      </c>
      <c r="E108" s="418" t="s">
        <v>83</v>
      </c>
      <c r="F108" s="114">
        <v>1.3</v>
      </c>
      <c r="G108" s="114">
        <v>1.2</v>
      </c>
      <c r="H108" s="114">
        <f t="shared" si="1"/>
        <v>20462</v>
      </c>
      <c r="I108" s="114">
        <v>11460</v>
      </c>
      <c r="J108" s="99">
        <v>9002</v>
      </c>
    </row>
    <row r="109" spans="2:10" ht="45" x14ac:dyDescent="0.25">
      <c r="B109" s="790"/>
      <c r="C109" s="258" t="s">
        <v>825</v>
      </c>
      <c r="D109" s="100">
        <v>100</v>
      </c>
      <c r="E109" s="418" t="s">
        <v>83</v>
      </c>
      <c r="F109" s="114">
        <v>0.8</v>
      </c>
      <c r="G109" s="114">
        <v>1</v>
      </c>
      <c r="H109" s="114">
        <f t="shared" si="1"/>
        <v>15146</v>
      </c>
      <c r="I109" s="114">
        <v>7985</v>
      </c>
      <c r="J109" s="99">
        <v>7161</v>
      </c>
    </row>
    <row r="110" spans="2:10" ht="45" x14ac:dyDescent="0.25">
      <c r="B110" s="790"/>
      <c r="C110" s="258" t="s">
        <v>826</v>
      </c>
      <c r="D110" s="100">
        <v>100</v>
      </c>
      <c r="E110" s="418" t="s">
        <v>83</v>
      </c>
      <c r="F110" s="114">
        <v>0.5</v>
      </c>
      <c r="G110" s="114">
        <v>0.6</v>
      </c>
      <c r="H110" s="114">
        <f t="shared" si="1"/>
        <v>14438</v>
      </c>
      <c r="I110" s="114">
        <v>6363</v>
      </c>
      <c r="J110" s="99">
        <v>8075</v>
      </c>
    </row>
    <row r="111" spans="2:10" ht="45" x14ac:dyDescent="0.25">
      <c r="B111" s="790"/>
      <c r="C111" s="444" t="s">
        <v>827</v>
      </c>
      <c r="D111" s="432">
        <v>100</v>
      </c>
      <c r="E111" s="232" t="s">
        <v>83</v>
      </c>
      <c r="F111" s="347">
        <v>1.7</v>
      </c>
      <c r="G111" s="347">
        <v>1.3</v>
      </c>
      <c r="H111" s="114">
        <f t="shared" si="1"/>
        <v>24272</v>
      </c>
      <c r="I111" s="114">
        <v>13517</v>
      </c>
      <c r="J111" s="99">
        <v>10755</v>
      </c>
    </row>
    <row r="112" spans="2:10" ht="45" x14ac:dyDescent="0.25">
      <c r="B112" s="790"/>
      <c r="C112" s="444" t="s">
        <v>828</v>
      </c>
      <c r="D112" s="432">
        <v>100</v>
      </c>
      <c r="E112" s="232" t="s">
        <v>83</v>
      </c>
      <c r="F112" s="347">
        <v>1.3</v>
      </c>
      <c r="G112" s="347">
        <v>1.5</v>
      </c>
      <c r="H112" s="114">
        <f t="shared" si="1"/>
        <v>20157</v>
      </c>
      <c r="I112" s="114">
        <v>10871</v>
      </c>
      <c r="J112" s="99">
        <v>9286</v>
      </c>
    </row>
    <row r="113" spans="2:10" ht="45" x14ac:dyDescent="0.25">
      <c r="B113" s="790"/>
      <c r="C113" s="444" t="s">
        <v>843</v>
      </c>
      <c r="D113" s="432">
        <v>100</v>
      </c>
      <c r="E113" s="232" t="s">
        <v>83</v>
      </c>
      <c r="F113" s="430">
        <v>1.7</v>
      </c>
      <c r="G113" s="430">
        <v>1.5</v>
      </c>
      <c r="H113" s="114">
        <f t="shared" si="1"/>
        <v>26667</v>
      </c>
      <c r="I113" s="114">
        <v>14402</v>
      </c>
      <c r="J113" s="99">
        <v>12265</v>
      </c>
    </row>
    <row r="114" spans="2:10" ht="45" x14ac:dyDescent="0.25">
      <c r="B114" s="790"/>
      <c r="C114" s="444" t="s">
        <v>844</v>
      </c>
      <c r="D114" s="432">
        <v>100</v>
      </c>
      <c r="E114" s="232" t="s">
        <v>83</v>
      </c>
      <c r="F114" s="320">
        <v>1</v>
      </c>
      <c r="G114" s="320">
        <v>0.9</v>
      </c>
      <c r="H114" s="114">
        <f t="shared" si="1"/>
        <v>18843</v>
      </c>
      <c r="I114" s="114">
        <v>10812</v>
      </c>
      <c r="J114" s="99">
        <v>8031</v>
      </c>
    </row>
    <row r="115" spans="2:10" ht="45" x14ac:dyDescent="0.25">
      <c r="B115" s="790"/>
      <c r="C115" s="444" t="s">
        <v>845</v>
      </c>
      <c r="D115" s="432">
        <v>100</v>
      </c>
      <c r="E115" s="232" t="s">
        <v>83</v>
      </c>
      <c r="F115" s="320">
        <v>0.9</v>
      </c>
      <c r="G115" s="320">
        <v>1.2</v>
      </c>
      <c r="H115" s="114">
        <f t="shared" si="1"/>
        <v>19612</v>
      </c>
      <c r="I115" s="114">
        <v>10818</v>
      </c>
      <c r="J115" s="99">
        <v>8794</v>
      </c>
    </row>
    <row r="116" spans="2:10" ht="45" x14ac:dyDescent="0.25">
      <c r="B116" s="790"/>
      <c r="C116" s="444" t="s">
        <v>846</v>
      </c>
      <c r="D116" s="432">
        <v>100</v>
      </c>
      <c r="E116" s="232" t="s">
        <v>83</v>
      </c>
      <c r="F116" s="320">
        <v>1.4</v>
      </c>
      <c r="G116" s="320">
        <v>1.4</v>
      </c>
      <c r="H116" s="114">
        <f t="shared" si="1"/>
        <v>27454</v>
      </c>
      <c r="I116" s="114">
        <v>14143</v>
      </c>
      <c r="J116" s="99">
        <v>13311</v>
      </c>
    </row>
    <row r="117" spans="2:10" ht="45" x14ac:dyDescent="0.25">
      <c r="B117" s="790"/>
      <c r="C117" s="444" t="s">
        <v>847</v>
      </c>
      <c r="D117" s="432">
        <v>100</v>
      </c>
      <c r="E117" s="232" t="s">
        <v>83</v>
      </c>
      <c r="F117" s="320">
        <v>0.9</v>
      </c>
      <c r="G117" s="320">
        <v>1.1000000000000001</v>
      </c>
      <c r="H117" s="114">
        <f t="shared" si="1"/>
        <v>20481</v>
      </c>
      <c r="I117" s="114">
        <v>11089</v>
      </c>
      <c r="J117" s="99">
        <v>9392</v>
      </c>
    </row>
    <row r="118" spans="2:10" ht="45" x14ac:dyDescent="0.25">
      <c r="B118" s="790"/>
      <c r="C118" s="444" t="s">
        <v>848</v>
      </c>
      <c r="D118" s="432">
        <v>100</v>
      </c>
      <c r="E118" s="232" t="s">
        <v>83</v>
      </c>
      <c r="F118" s="320">
        <v>0.9</v>
      </c>
      <c r="G118" s="320">
        <v>1.5</v>
      </c>
      <c r="H118" s="114">
        <f t="shared" si="1"/>
        <v>16715</v>
      </c>
      <c r="I118" s="114">
        <v>9176</v>
      </c>
      <c r="J118" s="99">
        <v>7539</v>
      </c>
    </row>
    <row r="119" spans="2:10" ht="45" x14ac:dyDescent="0.25">
      <c r="B119" s="790"/>
      <c r="C119" s="444" t="s">
        <v>849</v>
      </c>
      <c r="D119" s="432">
        <v>100</v>
      </c>
      <c r="E119" s="232" t="s">
        <v>83</v>
      </c>
      <c r="F119" s="320">
        <v>0.8</v>
      </c>
      <c r="G119" s="320">
        <v>0.5</v>
      </c>
      <c r="H119" s="114">
        <f t="shared" si="1"/>
        <v>11618</v>
      </c>
      <c r="I119" s="114">
        <v>5496</v>
      </c>
      <c r="J119" s="99">
        <v>6122</v>
      </c>
    </row>
    <row r="120" spans="2:10" ht="45" x14ac:dyDescent="0.25">
      <c r="B120" s="790"/>
      <c r="C120" s="444" t="s">
        <v>850</v>
      </c>
      <c r="D120" s="432">
        <v>100</v>
      </c>
      <c r="E120" s="232" t="s">
        <v>83</v>
      </c>
      <c r="F120" s="320">
        <v>1.2</v>
      </c>
      <c r="G120" s="320">
        <v>1.3</v>
      </c>
      <c r="H120" s="114">
        <f t="shared" si="1"/>
        <v>20218</v>
      </c>
      <c r="I120" s="114">
        <v>10278</v>
      </c>
      <c r="J120" s="99">
        <v>9940</v>
      </c>
    </row>
    <row r="121" spans="2:10" ht="45" x14ac:dyDescent="0.25">
      <c r="B121" s="790"/>
      <c r="C121" s="444" t="s">
        <v>851</v>
      </c>
      <c r="D121" s="432">
        <v>100</v>
      </c>
      <c r="E121" s="232" t="s">
        <v>83</v>
      </c>
      <c r="F121" s="320">
        <v>1.5</v>
      </c>
      <c r="G121" s="320">
        <v>1.6</v>
      </c>
      <c r="H121" s="114">
        <f t="shared" si="1"/>
        <v>26047</v>
      </c>
      <c r="I121" s="114">
        <v>13827</v>
      </c>
      <c r="J121" s="99">
        <v>12220</v>
      </c>
    </row>
    <row r="122" spans="2:10" ht="45" x14ac:dyDescent="0.25">
      <c r="B122" s="790"/>
      <c r="C122" s="444" t="s">
        <v>852</v>
      </c>
      <c r="D122" s="432">
        <v>100</v>
      </c>
      <c r="E122" s="232" t="s">
        <v>83</v>
      </c>
      <c r="F122" s="320">
        <v>1</v>
      </c>
      <c r="G122" s="320">
        <v>1</v>
      </c>
      <c r="H122" s="114">
        <f t="shared" si="1"/>
        <v>20340</v>
      </c>
      <c r="I122" s="114">
        <v>11193</v>
      </c>
      <c r="J122" s="99">
        <v>9147</v>
      </c>
    </row>
    <row r="123" spans="2:10" ht="45" x14ac:dyDescent="0.25">
      <c r="B123" s="790"/>
      <c r="C123" s="444" t="s">
        <v>853</v>
      </c>
      <c r="D123" s="432">
        <v>100</v>
      </c>
      <c r="E123" s="232" t="s">
        <v>83</v>
      </c>
      <c r="F123" s="320">
        <v>0.5</v>
      </c>
      <c r="G123" s="320">
        <v>0.6</v>
      </c>
      <c r="H123" s="114">
        <f t="shared" si="1"/>
        <v>16442</v>
      </c>
      <c r="I123" s="114">
        <v>8336</v>
      </c>
      <c r="J123" s="99">
        <v>8106</v>
      </c>
    </row>
    <row r="124" spans="2:10" ht="45" x14ac:dyDescent="0.25">
      <c r="B124" s="790"/>
      <c r="C124" s="444" t="s">
        <v>864</v>
      </c>
      <c r="D124" s="432">
        <v>100</v>
      </c>
      <c r="E124" s="232" t="s">
        <v>83</v>
      </c>
      <c r="F124" s="320">
        <v>0.6</v>
      </c>
      <c r="G124" s="320">
        <v>0.5</v>
      </c>
      <c r="H124" s="114">
        <f t="shared" si="1"/>
        <v>10755</v>
      </c>
      <c r="I124" s="114">
        <v>5422</v>
      </c>
      <c r="J124" s="99">
        <v>5333</v>
      </c>
    </row>
    <row r="125" spans="2:10" ht="45" x14ac:dyDescent="0.25">
      <c r="B125" s="790"/>
      <c r="C125" s="444" t="s">
        <v>865</v>
      </c>
      <c r="D125" s="432">
        <v>100</v>
      </c>
      <c r="E125" s="232" t="s">
        <v>83</v>
      </c>
      <c r="F125" s="320">
        <v>0.6</v>
      </c>
      <c r="G125" s="320">
        <v>0.5</v>
      </c>
      <c r="H125" s="114">
        <f t="shared" si="1"/>
        <v>10234</v>
      </c>
      <c r="I125" s="114">
        <v>5144</v>
      </c>
      <c r="J125" s="99">
        <v>5090</v>
      </c>
    </row>
    <row r="126" spans="2:10" ht="45" x14ac:dyDescent="0.25">
      <c r="B126" s="790"/>
      <c r="C126" s="444" t="s">
        <v>866</v>
      </c>
      <c r="D126" s="432">
        <v>100</v>
      </c>
      <c r="E126" s="232" t="s">
        <v>83</v>
      </c>
      <c r="F126" s="320">
        <v>0.6</v>
      </c>
      <c r="G126" s="320">
        <v>0.6</v>
      </c>
      <c r="H126" s="114">
        <f t="shared" si="1"/>
        <v>10062</v>
      </c>
      <c r="I126" s="114">
        <v>5372</v>
      </c>
      <c r="J126" s="99">
        <v>4690</v>
      </c>
    </row>
    <row r="127" spans="2:10" ht="45" x14ac:dyDescent="0.25">
      <c r="B127" s="790"/>
      <c r="C127" s="444" t="s">
        <v>867</v>
      </c>
      <c r="D127" s="432">
        <v>100</v>
      </c>
      <c r="E127" s="232" t="s">
        <v>83</v>
      </c>
      <c r="F127" s="320">
        <v>0.2</v>
      </c>
      <c r="G127" s="348">
        <v>0.02</v>
      </c>
      <c r="H127" s="114">
        <f t="shared" si="1"/>
        <v>18060</v>
      </c>
      <c r="I127" s="114">
        <v>11390</v>
      </c>
      <c r="J127" s="99">
        <v>6670</v>
      </c>
    </row>
    <row r="128" spans="2:10" ht="45" x14ac:dyDescent="0.25">
      <c r="B128" s="790"/>
      <c r="C128" s="444" t="s">
        <v>868</v>
      </c>
      <c r="D128" s="432">
        <v>100</v>
      </c>
      <c r="E128" s="232" t="s">
        <v>83</v>
      </c>
      <c r="F128" s="320">
        <v>0.6</v>
      </c>
      <c r="G128" s="320">
        <v>0.7</v>
      </c>
      <c r="H128" s="114">
        <f t="shared" si="1"/>
        <v>13424</v>
      </c>
      <c r="I128" s="114">
        <v>6772</v>
      </c>
      <c r="J128" s="99">
        <v>6652</v>
      </c>
    </row>
    <row r="129" spans="2:10" ht="45" x14ac:dyDescent="0.25">
      <c r="B129" s="790"/>
      <c r="C129" s="444" t="s">
        <v>869</v>
      </c>
      <c r="D129" s="432">
        <v>100</v>
      </c>
      <c r="E129" s="232" t="s">
        <v>83</v>
      </c>
      <c r="F129" s="320">
        <v>0.9</v>
      </c>
      <c r="G129" s="320">
        <v>1</v>
      </c>
      <c r="H129" s="114">
        <f t="shared" si="1"/>
        <v>20991</v>
      </c>
      <c r="I129" s="114">
        <v>10863</v>
      </c>
      <c r="J129" s="99">
        <v>10128</v>
      </c>
    </row>
    <row r="130" spans="2:10" ht="45" x14ac:dyDescent="0.25">
      <c r="B130" s="790"/>
      <c r="C130" s="444" t="s">
        <v>870</v>
      </c>
      <c r="D130" s="432">
        <v>100</v>
      </c>
      <c r="E130" s="232" t="s">
        <v>83</v>
      </c>
      <c r="F130" s="320">
        <v>0.6</v>
      </c>
      <c r="G130" s="320">
        <v>0.6</v>
      </c>
      <c r="H130" s="114">
        <f t="shared" si="1"/>
        <v>11369</v>
      </c>
      <c r="I130" s="114">
        <v>6272</v>
      </c>
      <c r="J130" s="99">
        <v>5097</v>
      </c>
    </row>
    <row r="131" spans="2:10" ht="45" x14ac:dyDescent="0.25">
      <c r="B131" s="790"/>
      <c r="C131" s="444" t="s">
        <v>871</v>
      </c>
      <c r="D131" s="432">
        <v>100</v>
      </c>
      <c r="E131" s="232" t="s">
        <v>83</v>
      </c>
      <c r="F131" s="320">
        <v>0.6</v>
      </c>
      <c r="G131" s="320">
        <v>0.6</v>
      </c>
      <c r="H131" s="114">
        <f t="shared" si="1"/>
        <v>13346</v>
      </c>
      <c r="I131" s="114">
        <v>7119</v>
      </c>
      <c r="J131" s="99">
        <v>6227</v>
      </c>
    </row>
    <row r="132" spans="2:10" ht="45" x14ac:dyDescent="0.25">
      <c r="B132" s="790"/>
      <c r="C132" s="444" t="s">
        <v>862</v>
      </c>
      <c r="D132" s="432">
        <v>100</v>
      </c>
      <c r="E132" s="232" t="s">
        <v>83</v>
      </c>
      <c r="F132" s="430">
        <v>0.5</v>
      </c>
      <c r="G132" s="430">
        <v>0.6</v>
      </c>
      <c r="H132" s="114">
        <f t="shared" si="1"/>
        <v>10902</v>
      </c>
      <c r="I132" s="114">
        <v>5830</v>
      </c>
      <c r="J132" s="99">
        <v>5072</v>
      </c>
    </row>
    <row r="133" spans="2:10" ht="45" x14ac:dyDescent="0.25">
      <c r="B133" s="790"/>
      <c r="C133" s="444" t="s">
        <v>863</v>
      </c>
      <c r="D133" s="432">
        <v>100</v>
      </c>
      <c r="E133" s="232" t="s">
        <v>83</v>
      </c>
      <c r="F133" s="430">
        <v>0.7</v>
      </c>
      <c r="G133" s="430">
        <v>0.7</v>
      </c>
      <c r="H133" s="114">
        <f t="shared" si="1"/>
        <v>12081</v>
      </c>
      <c r="I133" s="114">
        <v>6501</v>
      </c>
      <c r="J133" s="99">
        <v>5580</v>
      </c>
    </row>
    <row r="134" spans="2:10" ht="45" x14ac:dyDescent="0.25">
      <c r="B134" s="790"/>
      <c r="C134" s="444" t="s">
        <v>902</v>
      </c>
      <c r="D134" s="432">
        <v>100</v>
      </c>
      <c r="E134" s="232" t="s">
        <v>83</v>
      </c>
      <c r="F134" s="430">
        <v>0.5</v>
      </c>
      <c r="G134" s="430">
        <v>0.6</v>
      </c>
      <c r="H134" s="114">
        <f t="shared" si="1"/>
        <v>11613</v>
      </c>
      <c r="I134" s="114">
        <v>6313</v>
      </c>
      <c r="J134" s="99">
        <v>5300</v>
      </c>
    </row>
    <row r="135" spans="2:10" ht="45" x14ac:dyDescent="0.25">
      <c r="B135" s="790"/>
      <c r="C135" s="444" t="s">
        <v>903</v>
      </c>
      <c r="D135" s="432">
        <v>100</v>
      </c>
      <c r="E135" s="232" t="s">
        <v>83</v>
      </c>
      <c r="F135" s="430">
        <v>1.1000000000000001</v>
      </c>
      <c r="G135" s="430">
        <v>1.1000000000000001</v>
      </c>
      <c r="H135" s="114">
        <f t="shared" si="1"/>
        <v>22402</v>
      </c>
      <c r="I135" s="114">
        <v>12781</v>
      </c>
      <c r="J135" s="99">
        <v>9621</v>
      </c>
    </row>
    <row r="136" spans="2:10" ht="45" x14ac:dyDescent="0.25">
      <c r="B136" s="790"/>
      <c r="C136" s="444" t="s">
        <v>904</v>
      </c>
      <c r="D136" s="432">
        <v>100</v>
      </c>
      <c r="E136" s="232" t="s">
        <v>83</v>
      </c>
      <c r="F136" s="430">
        <v>0.6</v>
      </c>
      <c r="G136" s="430">
        <v>0.6</v>
      </c>
      <c r="H136" s="114">
        <f t="shared" si="1"/>
        <v>11510</v>
      </c>
      <c r="I136" s="114">
        <v>6434</v>
      </c>
      <c r="J136" s="99">
        <v>5076</v>
      </c>
    </row>
    <row r="137" spans="2:10" ht="45" x14ac:dyDescent="0.25">
      <c r="B137" s="790"/>
      <c r="C137" s="444" t="s">
        <v>905</v>
      </c>
      <c r="D137" s="432">
        <v>100</v>
      </c>
      <c r="E137" s="232" t="s">
        <v>83</v>
      </c>
      <c r="F137" s="430">
        <v>0.7</v>
      </c>
      <c r="G137" s="430">
        <v>0.5</v>
      </c>
      <c r="H137" s="114">
        <f t="shared" si="1"/>
        <v>11823</v>
      </c>
      <c r="I137" s="114">
        <v>6279</v>
      </c>
      <c r="J137" s="99">
        <v>5544</v>
      </c>
    </row>
    <row r="138" spans="2:10" ht="45" x14ac:dyDescent="0.25">
      <c r="B138" s="790"/>
      <c r="C138" s="444" t="s">
        <v>906</v>
      </c>
      <c r="D138" s="432">
        <v>100</v>
      </c>
      <c r="E138" s="232" t="s">
        <v>83</v>
      </c>
      <c r="F138" s="430">
        <v>0.6</v>
      </c>
      <c r="G138" s="430">
        <v>0.6</v>
      </c>
      <c r="H138" s="114">
        <f t="shared" si="1"/>
        <v>17320</v>
      </c>
      <c r="I138" s="114">
        <v>9921</v>
      </c>
      <c r="J138" s="99">
        <v>7399</v>
      </c>
    </row>
    <row r="139" spans="2:10" ht="45" x14ac:dyDescent="0.25">
      <c r="B139" s="790"/>
      <c r="C139" s="444" t="s">
        <v>907</v>
      </c>
      <c r="D139" s="432">
        <v>100</v>
      </c>
      <c r="E139" s="232" t="s">
        <v>83</v>
      </c>
      <c r="F139" s="430">
        <v>0.5</v>
      </c>
      <c r="G139" s="430">
        <v>0.5</v>
      </c>
      <c r="H139" s="114">
        <f t="shared" si="1"/>
        <v>10994</v>
      </c>
      <c r="I139" s="114">
        <v>5741</v>
      </c>
      <c r="J139" s="99">
        <v>5253</v>
      </c>
    </row>
    <row r="140" spans="2:10" ht="45" x14ac:dyDescent="0.25">
      <c r="B140" s="790"/>
      <c r="C140" s="444" t="s">
        <v>908</v>
      </c>
      <c r="D140" s="432">
        <v>100</v>
      </c>
      <c r="E140" s="232" t="s">
        <v>83</v>
      </c>
      <c r="F140" s="430">
        <v>0.4</v>
      </c>
      <c r="G140" s="430">
        <v>0.4</v>
      </c>
      <c r="H140" s="114">
        <f t="shared" si="1"/>
        <v>10818</v>
      </c>
      <c r="I140" s="114">
        <v>4945</v>
      </c>
      <c r="J140" s="99">
        <v>5873</v>
      </c>
    </row>
    <row r="141" spans="2:10" ht="45" x14ac:dyDescent="0.25">
      <c r="B141" s="790"/>
      <c r="C141" s="444" t="s">
        <v>909</v>
      </c>
      <c r="D141" s="432">
        <v>100</v>
      </c>
      <c r="E141" s="232" t="s">
        <v>83</v>
      </c>
      <c r="F141" s="430">
        <v>0.6</v>
      </c>
      <c r="G141" s="430">
        <v>0.5</v>
      </c>
      <c r="H141" s="114">
        <f t="shared" si="1"/>
        <v>12624</v>
      </c>
      <c r="I141" s="114">
        <v>6757</v>
      </c>
      <c r="J141" s="99">
        <v>5867</v>
      </c>
    </row>
    <row r="142" spans="2:10" ht="45" x14ac:dyDescent="0.25">
      <c r="B142" s="790"/>
      <c r="C142" s="444" t="s">
        <v>910</v>
      </c>
      <c r="D142" s="432">
        <v>100</v>
      </c>
      <c r="E142" s="232" t="s">
        <v>83</v>
      </c>
      <c r="F142" s="430">
        <v>0.4</v>
      </c>
      <c r="G142" s="430">
        <v>0.4</v>
      </c>
      <c r="H142" s="114">
        <f t="shared" si="1"/>
        <v>10235</v>
      </c>
      <c r="I142" s="114">
        <v>5331</v>
      </c>
      <c r="J142" s="99">
        <v>4904</v>
      </c>
    </row>
    <row r="143" spans="2:10" ht="45" x14ac:dyDescent="0.25">
      <c r="B143" s="790"/>
      <c r="C143" s="444" t="s">
        <v>911</v>
      </c>
      <c r="D143" s="432">
        <v>100</v>
      </c>
      <c r="E143" s="232" t="s">
        <v>83</v>
      </c>
      <c r="F143" s="430">
        <v>0.7</v>
      </c>
      <c r="G143" s="430">
        <v>0.6</v>
      </c>
      <c r="H143" s="114">
        <f t="shared" si="1"/>
        <v>13351</v>
      </c>
      <c r="I143" s="114">
        <v>7536</v>
      </c>
      <c r="J143" s="99">
        <v>5815</v>
      </c>
    </row>
    <row r="144" spans="2:10" ht="45" x14ac:dyDescent="0.25">
      <c r="B144" s="790"/>
      <c r="C144" s="445" t="s">
        <v>912</v>
      </c>
      <c r="D144" s="432">
        <v>100</v>
      </c>
      <c r="E144" s="232" t="s">
        <v>83</v>
      </c>
      <c r="F144" s="347">
        <v>0.4</v>
      </c>
      <c r="G144" s="347">
        <v>0.4</v>
      </c>
      <c r="H144" s="114">
        <f>I144+J144</f>
        <v>10383</v>
      </c>
      <c r="I144" s="114">
        <v>5160</v>
      </c>
      <c r="J144" s="99">
        <v>5223</v>
      </c>
    </row>
    <row r="145" spans="2:10" ht="45" x14ac:dyDescent="0.25">
      <c r="B145" s="790"/>
      <c r="C145" s="447" t="s">
        <v>913</v>
      </c>
      <c r="D145" s="432">
        <v>100</v>
      </c>
      <c r="E145" s="232" t="s">
        <v>83</v>
      </c>
      <c r="F145" s="347">
        <v>0.5</v>
      </c>
      <c r="G145" s="347">
        <v>0.5</v>
      </c>
      <c r="H145" s="114">
        <f>I145+J145</f>
        <v>12041</v>
      </c>
      <c r="I145" s="114">
        <v>6216</v>
      </c>
      <c r="J145" s="99">
        <v>5825</v>
      </c>
    </row>
    <row r="146" spans="2:10" ht="45" x14ac:dyDescent="0.25">
      <c r="B146" s="790"/>
      <c r="C146" s="447" t="s">
        <v>914</v>
      </c>
      <c r="D146" s="432">
        <v>100</v>
      </c>
      <c r="E146" s="232" t="s">
        <v>83</v>
      </c>
      <c r="F146" s="347">
        <v>0.6</v>
      </c>
      <c r="G146" s="347">
        <v>0.5</v>
      </c>
      <c r="H146" s="114">
        <f t="shared" ref="H146:H153" si="2">I146+J146</f>
        <v>12576</v>
      </c>
      <c r="I146" s="114">
        <v>5858</v>
      </c>
      <c r="J146" s="99">
        <v>6718</v>
      </c>
    </row>
    <row r="147" spans="2:10" ht="45" x14ac:dyDescent="0.25">
      <c r="B147" s="790"/>
      <c r="C147" s="447" t="s">
        <v>915</v>
      </c>
      <c r="D147" s="432">
        <v>100</v>
      </c>
      <c r="E147" s="232" t="s">
        <v>83</v>
      </c>
      <c r="F147" s="347">
        <v>0.5</v>
      </c>
      <c r="G147" s="347">
        <v>0.6</v>
      </c>
      <c r="H147" s="114">
        <f t="shared" si="2"/>
        <v>11954</v>
      </c>
      <c r="I147" s="114">
        <v>6334</v>
      </c>
      <c r="J147" s="99">
        <v>5620</v>
      </c>
    </row>
    <row r="148" spans="2:10" ht="45" x14ac:dyDescent="0.25">
      <c r="B148" s="790"/>
      <c r="C148" s="447" t="s">
        <v>916</v>
      </c>
      <c r="D148" s="432">
        <v>100</v>
      </c>
      <c r="E148" s="232" t="s">
        <v>83</v>
      </c>
      <c r="F148" s="347">
        <v>1.2</v>
      </c>
      <c r="G148" s="347">
        <v>1.2</v>
      </c>
      <c r="H148" s="114">
        <f t="shared" si="2"/>
        <v>21932</v>
      </c>
      <c r="I148" s="114">
        <v>12305</v>
      </c>
      <c r="J148" s="99">
        <v>9627</v>
      </c>
    </row>
    <row r="149" spans="2:10" ht="45" x14ac:dyDescent="0.25">
      <c r="B149" s="790"/>
      <c r="C149" s="447" t="s">
        <v>917</v>
      </c>
      <c r="D149" s="432">
        <v>100</v>
      </c>
      <c r="E149" s="232" t="s">
        <v>83</v>
      </c>
      <c r="F149" s="347">
        <v>0.9</v>
      </c>
      <c r="G149" s="347">
        <v>0.7</v>
      </c>
      <c r="H149" s="114">
        <f t="shared" si="2"/>
        <v>18569</v>
      </c>
      <c r="I149" s="114">
        <v>9721</v>
      </c>
      <c r="J149" s="99">
        <v>8848</v>
      </c>
    </row>
    <row r="150" spans="2:10" ht="45" x14ac:dyDescent="0.25">
      <c r="B150" s="790"/>
      <c r="C150" s="447" t="s">
        <v>898</v>
      </c>
      <c r="D150" s="432">
        <v>100</v>
      </c>
      <c r="E150" s="232" t="s">
        <v>83</v>
      </c>
      <c r="F150" s="347">
        <v>0.6</v>
      </c>
      <c r="G150" s="347">
        <v>0.7</v>
      </c>
      <c r="H150" s="114">
        <f t="shared" si="2"/>
        <v>12944</v>
      </c>
      <c r="I150" s="114">
        <v>6477</v>
      </c>
      <c r="J150" s="99">
        <v>6467</v>
      </c>
    </row>
    <row r="151" spans="2:10" ht="45" x14ac:dyDescent="0.25">
      <c r="B151" s="790"/>
      <c r="C151" s="447" t="s">
        <v>899</v>
      </c>
      <c r="D151" s="432">
        <v>100</v>
      </c>
      <c r="E151" s="232" t="s">
        <v>83</v>
      </c>
      <c r="F151" s="347">
        <v>1.4</v>
      </c>
      <c r="G151" s="347">
        <v>1.9</v>
      </c>
      <c r="H151" s="114">
        <f t="shared" si="2"/>
        <v>26064</v>
      </c>
      <c r="I151" s="114">
        <v>15736</v>
      </c>
      <c r="J151" s="99">
        <v>10328</v>
      </c>
    </row>
    <row r="152" spans="2:10" ht="45" x14ac:dyDescent="0.25">
      <c r="B152" s="790"/>
      <c r="C152" s="447" t="s">
        <v>900</v>
      </c>
      <c r="D152" s="432">
        <v>100</v>
      </c>
      <c r="E152" s="232" t="s">
        <v>83</v>
      </c>
      <c r="F152" s="347">
        <v>1.3</v>
      </c>
      <c r="G152" s="347">
        <v>1</v>
      </c>
      <c r="H152" s="114">
        <f t="shared" si="2"/>
        <v>25943</v>
      </c>
      <c r="I152" s="114">
        <v>13974</v>
      </c>
      <c r="J152" s="99">
        <v>11969</v>
      </c>
    </row>
    <row r="153" spans="2:10" ht="45" x14ac:dyDescent="0.25">
      <c r="B153" s="790"/>
      <c r="C153" s="447" t="s">
        <v>901</v>
      </c>
      <c r="D153" s="432">
        <v>100</v>
      </c>
      <c r="E153" s="232" t="s">
        <v>83</v>
      </c>
      <c r="F153" s="347">
        <v>1</v>
      </c>
      <c r="G153" s="347">
        <v>1</v>
      </c>
      <c r="H153" s="114">
        <f t="shared" si="2"/>
        <v>20681</v>
      </c>
      <c r="I153" s="114">
        <v>11399</v>
      </c>
      <c r="J153" s="99">
        <v>9282</v>
      </c>
    </row>
    <row r="154" spans="2:10" ht="45" x14ac:dyDescent="0.25">
      <c r="B154" s="790"/>
      <c r="C154" s="444" t="s">
        <v>918</v>
      </c>
      <c r="D154" s="432">
        <v>100</v>
      </c>
      <c r="E154" s="232" t="s">
        <v>83</v>
      </c>
      <c r="F154" s="347">
        <v>1</v>
      </c>
      <c r="G154" s="347">
        <v>0.8</v>
      </c>
      <c r="H154" s="114">
        <f>I154+J154</f>
        <v>18327</v>
      </c>
      <c r="I154" s="432">
        <v>8681</v>
      </c>
      <c r="J154" s="432">
        <v>9646</v>
      </c>
    </row>
    <row r="155" spans="2:10" ht="45" x14ac:dyDescent="0.25">
      <c r="B155" s="790"/>
      <c r="C155" s="444" t="s">
        <v>919</v>
      </c>
      <c r="D155" s="432">
        <v>100</v>
      </c>
      <c r="E155" s="232" t="s">
        <v>83</v>
      </c>
      <c r="F155" s="347">
        <v>1</v>
      </c>
      <c r="G155" s="347">
        <v>1.1000000000000001</v>
      </c>
      <c r="H155" s="114">
        <f>I155+J155</f>
        <v>20045</v>
      </c>
      <c r="I155" s="432">
        <v>11674</v>
      </c>
      <c r="J155" s="432">
        <v>8371</v>
      </c>
    </row>
    <row r="156" spans="2:10" ht="45" x14ac:dyDescent="0.25">
      <c r="B156" s="790"/>
      <c r="C156" s="444" t="s">
        <v>920</v>
      </c>
      <c r="D156" s="432">
        <v>100</v>
      </c>
      <c r="E156" s="232" t="s">
        <v>83</v>
      </c>
      <c r="F156" s="347">
        <v>0.6</v>
      </c>
      <c r="G156" s="347">
        <v>0.6</v>
      </c>
      <c r="H156" s="114">
        <f t="shared" ref="H156:H166" si="3">I156+J156</f>
        <v>11127</v>
      </c>
      <c r="I156" s="432">
        <v>5863</v>
      </c>
      <c r="J156" s="432">
        <v>5264</v>
      </c>
    </row>
    <row r="157" spans="2:10" ht="45" x14ac:dyDescent="0.25">
      <c r="B157" s="790"/>
      <c r="C157" s="444" t="s">
        <v>921</v>
      </c>
      <c r="D157" s="432">
        <v>100</v>
      </c>
      <c r="E157" s="232" t="s">
        <v>83</v>
      </c>
      <c r="F157" s="347">
        <v>1</v>
      </c>
      <c r="G157" s="347">
        <v>1</v>
      </c>
      <c r="H157" s="114">
        <f t="shared" si="3"/>
        <v>18762</v>
      </c>
      <c r="I157" s="432">
        <v>10548</v>
      </c>
      <c r="J157" s="432">
        <v>8214</v>
      </c>
    </row>
    <row r="158" spans="2:10" ht="45" x14ac:dyDescent="0.25">
      <c r="B158" s="790"/>
      <c r="C158" s="444" t="s">
        <v>922</v>
      </c>
      <c r="D158" s="432">
        <v>100</v>
      </c>
      <c r="E158" s="232" t="s">
        <v>83</v>
      </c>
      <c r="F158" s="347">
        <v>1.3</v>
      </c>
      <c r="G158" s="347">
        <v>1.2</v>
      </c>
      <c r="H158" s="114">
        <f t="shared" si="3"/>
        <v>21885</v>
      </c>
      <c r="I158" s="432">
        <v>12888</v>
      </c>
      <c r="J158" s="432">
        <v>8997</v>
      </c>
    </row>
    <row r="159" spans="2:10" ht="45" x14ac:dyDescent="0.25">
      <c r="B159" s="790"/>
      <c r="C159" s="444" t="s">
        <v>923</v>
      </c>
      <c r="D159" s="432">
        <v>100</v>
      </c>
      <c r="E159" s="232" t="s">
        <v>83</v>
      </c>
      <c r="F159" s="347">
        <v>0.9</v>
      </c>
      <c r="G159" s="347">
        <v>0.6</v>
      </c>
      <c r="H159" s="114">
        <f t="shared" si="3"/>
        <v>21373</v>
      </c>
      <c r="I159" s="432">
        <v>11672</v>
      </c>
      <c r="J159" s="432">
        <v>9701</v>
      </c>
    </row>
    <row r="160" spans="2:10" ht="45" x14ac:dyDescent="0.25">
      <c r="B160" s="790"/>
      <c r="C160" s="444" t="s">
        <v>924</v>
      </c>
      <c r="D160" s="432">
        <v>100</v>
      </c>
      <c r="E160" s="232" t="s">
        <v>83</v>
      </c>
      <c r="F160" s="347">
        <v>0.6</v>
      </c>
      <c r="G160" s="347">
        <v>0.6</v>
      </c>
      <c r="H160" s="114">
        <f t="shared" si="3"/>
        <v>10195</v>
      </c>
      <c r="I160" s="432">
        <v>4870</v>
      </c>
      <c r="J160" s="432">
        <v>5325</v>
      </c>
    </row>
    <row r="161" spans="2:10" ht="45" x14ac:dyDescent="0.25">
      <c r="B161" s="790"/>
      <c r="C161" s="444" t="s">
        <v>925</v>
      </c>
      <c r="D161" s="432">
        <v>100</v>
      </c>
      <c r="E161" s="232" t="s">
        <v>83</v>
      </c>
      <c r="F161" s="347">
        <v>1</v>
      </c>
      <c r="G161" s="347">
        <v>1</v>
      </c>
      <c r="H161" s="114">
        <f t="shared" si="3"/>
        <v>18649</v>
      </c>
      <c r="I161" s="432">
        <v>10868</v>
      </c>
      <c r="J161" s="432">
        <v>7781</v>
      </c>
    </row>
    <row r="162" spans="2:10" ht="45" x14ac:dyDescent="0.25">
      <c r="B162" s="790"/>
      <c r="C162" s="444" t="s">
        <v>926</v>
      </c>
      <c r="D162" s="432">
        <v>100</v>
      </c>
      <c r="E162" s="232" t="s">
        <v>83</v>
      </c>
      <c r="F162" s="347">
        <v>1.9</v>
      </c>
      <c r="G162" s="347">
        <v>1.8</v>
      </c>
      <c r="H162" s="114">
        <f t="shared" si="3"/>
        <v>28264</v>
      </c>
      <c r="I162" s="432">
        <v>16296</v>
      </c>
      <c r="J162" s="432">
        <v>11968</v>
      </c>
    </row>
    <row r="163" spans="2:10" ht="45" x14ac:dyDescent="0.25">
      <c r="B163" s="790"/>
      <c r="C163" s="444" t="s">
        <v>927</v>
      </c>
      <c r="D163" s="432">
        <v>100</v>
      </c>
      <c r="E163" s="232" t="s">
        <v>83</v>
      </c>
      <c r="F163" s="347">
        <v>1</v>
      </c>
      <c r="G163" s="347">
        <v>1</v>
      </c>
      <c r="H163" s="114">
        <f t="shared" si="3"/>
        <v>20387</v>
      </c>
      <c r="I163" s="432">
        <v>11503</v>
      </c>
      <c r="J163" s="432">
        <v>8884</v>
      </c>
    </row>
    <row r="164" spans="2:10" ht="45" x14ac:dyDescent="0.25">
      <c r="B164" s="790"/>
      <c r="C164" s="444" t="s">
        <v>928</v>
      </c>
      <c r="D164" s="432">
        <v>100</v>
      </c>
      <c r="E164" s="232" t="s">
        <v>83</v>
      </c>
      <c r="F164" s="347">
        <v>1.1000000000000001</v>
      </c>
      <c r="G164" s="347">
        <v>1.1000000000000001</v>
      </c>
      <c r="H164" s="114">
        <f t="shared" si="3"/>
        <v>20907</v>
      </c>
      <c r="I164" s="432">
        <v>11186</v>
      </c>
      <c r="J164" s="432">
        <v>9721</v>
      </c>
    </row>
    <row r="165" spans="2:10" ht="45" x14ac:dyDescent="0.25">
      <c r="B165" s="790"/>
      <c r="C165" s="444" t="s">
        <v>929</v>
      </c>
      <c r="D165" s="432">
        <v>100</v>
      </c>
      <c r="E165" s="232" t="s">
        <v>83</v>
      </c>
      <c r="F165" s="347">
        <v>0.8</v>
      </c>
      <c r="G165" s="347">
        <v>1</v>
      </c>
      <c r="H165" s="114">
        <f t="shared" si="3"/>
        <v>25193</v>
      </c>
      <c r="I165" s="432">
        <v>14838</v>
      </c>
      <c r="J165" s="432">
        <v>10355</v>
      </c>
    </row>
    <row r="166" spans="2:10" ht="45" x14ac:dyDescent="0.25">
      <c r="B166" s="790"/>
      <c r="C166" s="444" t="s">
        <v>930</v>
      </c>
      <c r="D166" s="432">
        <v>100</v>
      </c>
      <c r="E166" s="232" t="s">
        <v>83</v>
      </c>
      <c r="F166" s="347">
        <v>1.5</v>
      </c>
      <c r="G166" s="347">
        <v>1.1000000000000001</v>
      </c>
      <c r="H166" s="114">
        <f t="shared" si="3"/>
        <v>26061</v>
      </c>
      <c r="I166" s="432">
        <v>15589</v>
      </c>
      <c r="J166" s="432">
        <v>10472</v>
      </c>
    </row>
    <row r="167" spans="2:10" ht="45" x14ac:dyDescent="0.25">
      <c r="B167" s="790"/>
      <c r="C167" s="444" t="s">
        <v>931</v>
      </c>
      <c r="D167" s="432">
        <v>100</v>
      </c>
      <c r="E167" s="232" t="s">
        <v>83</v>
      </c>
      <c r="F167" s="347">
        <v>0.3</v>
      </c>
      <c r="G167" s="347">
        <v>0.3</v>
      </c>
      <c r="H167" s="114">
        <f>I167+J167</f>
        <v>10507</v>
      </c>
      <c r="I167" s="114">
        <v>6019</v>
      </c>
      <c r="J167" s="432">
        <v>4488</v>
      </c>
    </row>
    <row r="168" spans="2:10" ht="45" x14ac:dyDescent="0.25">
      <c r="B168" s="790"/>
      <c r="C168" s="444" t="s">
        <v>932</v>
      </c>
      <c r="D168" s="432">
        <v>100</v>
      </c>
      <c r="E168" s="232" t="s">
        <v>83</v>
      </c>
      <c r="F168" s="347">
        <v>0.9</v>
      </c>
      <c r="G168" s="347">
        <v>0.8</v>
      </c>
      <c r="H168" s="114">
        <f>I168+J168</f>
        <v>18232</v>
      </c>
      <c r="I168" s="114">
        <v>10789</v>
      </c>
      <c r="J168" s="432">
        <v>7443</v>
      </c>
    </row>
    <row r="169" spans="2:10" ht="45" x14ac:dyDescent="0.25">
      <c r="B169" s="790"/>
      <c r="C169" s="444" t="s">
        <v>933</v>
      </c>
      <c r="D169" s="432">
        <v>100</v>
      </c>
      <c r="E169" s="232" t="s">
        <v>83</v>
      </c>
      <c r="F169" s="347">
        <v>0.5</v>
      </c>
      <c r="G169" s="347">
        <v>0.5</v>
      </c>
      <c r="H169" s="114">
        <f t="shared" ref="H169:H176" si="4">I169+J169</f>
        <v>14037</v>
      </c>
      <c r="I169" s="114">
        <v>6076</v>
      </c>
      <c r="J169" s="432">
        <v>7961</v>
      </c>
    </row>
    <row r="170" spans="2:10" ht="45" x14ac:dyDescent="0.25">
      <c r="B170" s="790"/>
      <c r="C170" s="444" t="s">
        <v>934</v>
      </c>
      <c r="D170" s="432">
        <v>100</v>
      </c>
      <c r="E170" s="232" t="s">
        <v>83</v>
      </c>
      <c r="F170" s="347">
        <v>1.7</v>
      </c>
      <c r="G170" s="347">
        <v>1.6</v>
      </c>
      <c r="H170" s="114">
        <f t="shared" si="4"/>
        <v>26925</v>
      </c>
      <c r="I170" s="114">
        <v>15698</v>
      </c>
      <c r="J170" s="432">
        <v>11227</v>
      </c>
    </row>
    <row r="171" spans="2:10" ht="45" x14ac:dyDescent="0.25">
      <c r="B171" s="790"/>
      <c r="C171" s="444" t="s">
        <v>935</v>
      </c>
      <c r="D171" s="432">
        <v>100</v>
      </c>
      <c r="E171" s="232" t="s">
        <v>83</v>
      </c>
      <c r="F171" s="347">
        <v>0.9</v>
      </c>
      <c r="G171" s="347">
        <v>0.9</v>
      </c>
      <c r="H171" s="114">
        <f t="shared" si="4"/>
        <v>16508</v>
      </c>
      <c r="I171" s="114">
        <v>9120</v>
      </c>
      <c r="J171" s="432">
        <v>7388</v>
      </c>
    </row>
    <row r="172" spans="2:10" ht="45" x14ac:dyDescent="0.25">
      <c r="B172" s="790"/>
      <c r="C172" s="444" t="s">
        <v>936</v>
      </c>
      <c r="D172" s="432">
        <v>100</v>
      </c>
      <c r="E172" s="232" t="s">
        <v>83</v>
      </c>
      <c r="F172" s="347">
        <v>1.1000000000000001</v>
      </c>
      <c r="G172" s="347">
        <v>1.2</v>
      </c>
      <c r="H172" s="114">
        <f t="shared" si="4"/>
        <v>21340</v>
      </c>
      <c r="I172" s="114">
        <v>12153</v>
      </c>
      <c r="J172" s="432">
        <v>9187</v>
      </c>
    </row>
    <row r="173" spans="2:10" ht="45" x14ac:dyDescent="0.25">
      <c r="B173" s="790"/>
      <c r="C173" s="444" t="s">
        <v>937</v>
      </c>
      <c r="D173" s="432">
        <v>100</v>
      </c>
      <c r="E173" s="232" t="s">
        <v>83</v>
      </c>
      <c r="F173" s="347">
        <v>0.9</v>
      </c>
      <c r="G173" s="347">
        <v>1</v>
      </c>
      <c r="H173" s="114">
        <f t="shared" si="4"/>
        <v>19371</v>
      </c>
      <c r="I173" s="114">
        <v>10017</v>
      </c>
      <c r="J173" s="432">
        <v>9354</v>
      </c>
    </row>
    <row r="174" spans="2:10" ht="45" x14ac:dyDescent="0.25">
      <c r="B174" s="790"/>
      <c r="C174" s="444" t="s">
        <v>938</v>
      </c>
      <c r="D174" s="432">
        <v>100</v>
      </c>
      <c r="E174" s="232" t="s">
        <v>83</v>
      </c>
      <c r="F174" s="347">
        <v>1.9</v>
      </c>
      <c r="G174" s="347">
        <v>1.6</v>
      </c>
      <c r="H174" s="114">
        <f t="shared" si="4"/>
        <v>27000</v>
      </c>
      <c r="I174" s="114">
        <v>15773</v>
      </c>
      <c r="J174" s="432">
        <v>11227</v>
      </c>
    </row>
    <row r="175" spans="2:10" ht="45" x14ac:dyDescent="0.25">
      <c r="B175" s="790"/>
      <c r="C175" s="444" t="s">
        <v>939</v>
      </c>
      <c r="D175" s="432">
        <v>100</v>
      </c>
      <c r="E175" s="232" t="s">
        <v>83</v>
      </c>
      <c r="F175" s="347">
        <v>0.8</v>
      </c>
      <c r="G175" s="347">
        <v>1</v>
      </c>
      <c r="H175" s="114">
        <f t="shared" si="4"/>
        <v>18678</v>
      </c>
      <c r="I175" s="114">
        <v>10420</v>
      </c>
      <c r="J175" s="432">
        <v>8258</v>
      </c>
    </row>
    <row r="176" spans="2:10" ht="45" x14ac:dyDescent="0.25">
      <c r="B176" s="790"/>
      <c r="C176" s="444" t="s">
        <v>940</v>
      </c>
      <c r="D176" s="432">
        <v>100</v>
      </c>
      <c r="E176" s="232" t="s">
        <v>83</v>
      </c>
      <c r="F176" s="347">
        <v>1.1000000000000001</v>
      </c>
      <c r="G176" s="347">
        <v>1</v>
      </c>
      <c r="H176" s="114">
        <f t="shared" si="4"/>
        <v>22738</v>
      </c>
      <c r="I176" s="114">
        <v>12054</v>
      </c>
      <c r="J176" s="432">
        <v>10684</v>
      </c>
    </row>
    <row r="177" spans="2:10" ht="45" x14ac:dyDescent="0.25">
      <c r="B177" s="790"/>
      <c r="C177" s="444" t="s">
        <v>941</v>
      </c>
      <c r="D177" s="432">
        <v>100</v>
      </c>
      <c r="E177" s="232" t="s">
        <v>83</v>
      </c>
      <c r="F177" s="347">
        <v>0.8</v>
      </c>
      <c r="G177" s="347">
        <v>0.7</v>
      </c>
      <c r="H177" s="114">
        <f>I177+J177</f>
        <v>15545</v>
      </c>
      <c r="I177" s="114">
        <v>8262</v>
      </c>
      <c r="J177" s="432">
        <v>7283</v>
      </c>
    </row>
    <row r="178" spans="2:10" ht="45" x14ac:dyDescent="0.25">
      <c r="B178" s="790"/>
      <c r="C178" s="444" t="s">
        <v>942</v>
      </c>
      <c r="D178" s="432">
        <v>100</v>
      </c>
      <c r="E178" s="232" t="s">
        <v>83</v>
      </c>
      <c r="F178" s="347">
        <v>1.4</v>
      </c>
      <c r="G178" s="347">
        <v>1.4</v>
      </c>
      <c r="H178" s="114">
        <f>I178+J178</f>
        <v>23614</v>
      </c>
      <c r="I178" s="114">
        <v>13243</v>
      </c>
      <c r="J178" s="432">
        <v>10371</v>
      </c>
    </row>
    <row r="179" spans="2:10" ht="45" x14ac:dyDescent="0.25">
      <c r="B179" s="790"/>
      <c r="C179" s="444" t="s">
        <v>943</v>
      </c>
      <c r="D179" s="432">
        <v>100</v>
      </c>
      <c r="E179" s="232" t="s">
        <v>83</v>
      </c>
      <c r="F179" s="347">
        <v>1.1000000000000001</v>
      </c>
      <c r="G179" s="347">
        <v>1.2</v>
      </c>
      <c r="H179" s="114">
        <f t="shared" ref="H179:H189" si="5">I179+J179</f>
        <v>22599</v>
      </c>
      <c r="I179" s="114">
        <v>11688</v>
      </c>
      <c r="J179" s="432">
        <v>10911</v>
      </c>
    </row>
    <row r="180" spans="2:10" ht="45" x14ac:dyDescent="0.25">
      <c r="B180" s="790"/>
      <c r="C180" s="444" t="s">
        <v>944</v>
      </c>
      <c r="D180" s="432">
        <v>100</v>
      </c>
      <c r="E180" s="232" t="s">
        <v>83</v>
      </c>
      <c r="F180" s="347">
        <v>1</v>
      </c>
      <c r="G180" s="347">
        <v>1.1000000000000001</v>
      </c>
      <c r="H180" s="114">
        <f t="shared" si="5"/>
        <v>21785</v>
      </c>
      <c r="I180" s="114">
        <v>11115</v>
      </c>
      <c r="J180" s="432">
        <v>10670</v>
      </c>
    </row>
    <row r="181" spans="2:10" ht="45" x14ac:dyDescent="0.25">
      <c r="B181" s="790"/>
      <c r="C181" s="444" t="s">
        <v>945</v>
      </c>
      <c r="D181" s="432">
        <v>100</v>
      </c>
      <c r="E181" s="232" t="s">
        <v>83</v>
      </c>
      <c r="F181" s="347">
        <v>1</v>
      </c>
      <c r="G181" s="347">
        <v>1.1000000000000001</v>
      </c>
      <c r="H181" s="114">
        <f t="shared" si="5"/>
        <v>18403</v>
      </c>
      <c r="I181" s="114">
        <v>9868</v>
      </c>
      <c r="J181" s="432">
        <v>8535</v>
      </c>
    </row>
    <row r="182" spans="2:10" ht="45" x14ac:dyDescent="0.25">
      <c r="B182" s="790"/>
      <c r="C182" s="444" t="s">
        <v>946</v>
      </c>
      <c r="D182" s="432">
        <v>100</v>
      </c>
      <c r="E182" s="232" t="s">
        <v>83</v>
      </c>
      <c r="F182" s="347">
        <v>1.2</v>
      </c>
      <c r="G182" s="347">
        <v>1.1000000000000001</v>
      </c>
      <c r="H182" s="114">
        <f t="shared" si="5"/>
        <v>22313</v>
      </c>
      <c r="I182" s="114">
        <v>11361</v>
      </c>
      <c r="J182" s="432">
        <v>10952</v>
      </c>
    </row>
    <row r="183" spans="2:10" ht="45" x14ac:dyDescent="0.25">
      <c r="B183" s="790"/>
      <c r="C183" s="444" t="s">
        <v>947</v>
      </c>
      <c r="D183" s="432">
        <v>100</v>
      </c>
      <c r="E183" s="232" t="s">
        <v>83</v>
      </c>
      <c r="F183" s="347">
        <v>1.1000000000000001</v>
      </c>
      <c r="G183" s="347">
        <v>1.1000000000000001</v>
      </c>
      <c r="H183" s="114">
        <f t="shared" si="5"/>
        <v>19058</v>
      </c>
      <c r="I183" s="114">
        <v>9850</v>
      </c>
      <c r="J183" s="432">
        <v>9208</v>
      </c>
    </row>
    <row r="184" spans="2:10" ht="45" x14ac:dyDescent="0.25">
      <c r="B184" s="790"/>
      <c r="C184" s="444" t="s">
        <v>948</v>
      </c>
      <c r="D184" s="432">
        <v>100</v>
      </c>
      <c r="E184" s="232" t="s">
        <v>83</v>
      </c>
      <c r="F184" s="347">
        <v>1</v>
      </c>
      <c r="G184" s="347">
        <v>0.9</v>
      </c>
      <c r="H184" s="114">
        <f t="shared" si="5"/>
        <v>18483</v>
      </c>
      <c r="I184" s="114">
        <v>9859</v>
      </c>
      <c r="J184" s="432">
        <v>8624</v>
      </c>
    </row>
    <row r="185" spans="2:10" ht="45" x14ac:dyDescent="0.25">
      <c r="B185" s="790"/>
      <c r="C185" s="444" t="s">
        <v>949</v>
      </c>
      <c r="D185" s="432">
        <v>100</v>
      </c>
      <c r="E185" s="232" t="s">
        <v>83</v>
      </c>
      <c r="F185" s="347">
        <v>0.8</v>
      </c>
      <c r="G185" s="347">
        <v>0.8</v>
      </c>
      <c r="H185" s="114">
        <f t="shared" si="5"/>
        <v>14268</v>
      </c>
      <c r="I185" s="114">
        <v>7721</v>
      </c>
      <c r="J185" s="432">
        <v>6547</v>
      </c>
    </row>
    <row r="186" spans="2:10" ht="45" x14ac:dyDescent="0.25">
      <c r="B186" s="790"/>
      <c r="C186" s="444" t="s">
        <v>950</v>
      </c>
      <c r="D186" s="432">
        <v>100</v>
      </c>
      <c r="E186" s="232" t="s">
        <v>83</v>
      </c>
      <c r="F186" s="347">
        <v>1.2</v>
      </c>
      <c r="G186" s="347">
        <v>1.4</v>
      </c>
      <c r="H186" s="114">
        <f t="shared" si="5"/>
        <v>22765</v>
      </c>
      <c r="I186" s="114">
        <v>13141</v>
      </c>
      <c r="J186" s="432">
        <v>9624</v>
      </c>
    </row>
    <row r="187" spans="2:10" ht="45" x14ac:dyDescent="0.25">
      <c r="B187" s="790"/>
      <c r="C187" s="444" t="s">
        <v>951</v>
      </c>
      <c r="D187" s="432">
        <v>100</v>
      </c>
      <c r="E187" s="232" t="s">
        <v>83</v>
      </c>
      <c r="F187" s="347">
        <v>1.3</v>
      </c>
      <c r="G187" s="347">
        <v>1.6</v>
      </c>
      <c r="H187" s="114">
        <f t="shared" si="5"/>
        <v>21466</v>
      </c>
      <c r="I187" s="114">
        <v>12046</v>
      </c>
      <c r="J187" s="432">
        <v>9420</v>
      </c>
    </row>
    <row r="188" spans="2:10" ht="45" x14ac:dyDescent="0.25">
      <c r="B188" s="790"/>
      <c r="C188" s="444" t="s">
        <v>952</v>
      </c>
      <c r="D188" s="432">
        <v>100</v>
      </c>
      <c r="E188" s="232" t="s">
        <v>83</v>
      </c>
      <c r="F188" s="347">
        <v>1</v>
      </c>
      <c r="G188" s="347">
        <v>1.2</v>
      </c>
      <c r="H188" s="114">
        <f t="shared" si="5"/>
        <v>21073</v>
      </c>
      <c r="I188" s="114">
        <v>11594</v>
      </c>
      <c r="J188" s="99">
        <v>9479</v>
      </c>
    </row>
    <row r="189" spans="2:10" ht="45" x14ac:dyDescent="0.25">
      <c r="B189" s="790"/>
      <c r="C189" s="444" t="s">
        <v>953</v>
      </c>
      <c r="D189" s="432">
        <v>100</v>
      </c>
      <c r="E189" s="232" t="s">
        <v>83</v>
      </c>
      <c r="F189" s="430">
        <v>1.2</v>
      </c>
      <c r="G189" s="430">
        <v>1.3</v>
      </c>
      <c r="H189" s="114">
        <f t="shared" si="5"/>
        <v>20888</v>
      </c>
      <c r="I189" s="114">
        <v>11221</v>
      </c>
      <c r="J189" s="99">
        <v>9667</v>
      </c>
    </row>
    <row r="190" spans="2:10" ht="45" x14ac:dyDescent="0.25">
      <c r="B190" s="790"/>
      <c r="C190" s="444" t="s">
        <v>956</v>
      </c>
      <c r="D190" s="432">
        <v>100</v>
      </c>
      <c r="E190" s="232" t="s">
        <v>83</v>
      </c>
      <c r="F190" s="430">
        <v>1.2</v>
      </c>
      <c r="G190" s="430">
        <v>1.2</v>
      </c>
      <c r="H190" s="114">
        <f>I190+J190</f>
        <v>20147</v>
      </c>
      <c r="I190" s="114">
        <v>11570</v>
      </c>
      <c r="J190" s="99">
        <v>8577</v>
      </c>
    </row>
    <row r="191" spans="2:10" ht="45" x14ac:dyDescent="0.25">
      <c r="B191" s="790"/>
      <c r="C191" s="444" t="s">
        <v>957</v>
      </c>
      <c r="D191" s="432">
        <v>100</v>
      </c>
      <c r="E191" s="232" t="s">
        <v>83</v>
      </c>
      <c r="F191" s="320">
        <v>1</v>
      </c>
      <c r="G191" s="430">
        <v>1.3</v>
      </c>
      <c r="H191" s="114">
        <f>I191+J191</f>
        <v>22546</v>
      </c>
      <c r="I191" s="114">
        <v>11557</v>
      </c>
      <c r="J191" s="99">
        <v>10989</v>
      </c>
    </row>
    <row r="192" spans="2:10" ht="45" x14ac:dyDescent="0.25">
      <c r="B192" s="790"/>
      <c r="C192" s="444" t="s">
        <v>958</v>
      </c>
      <c r="D192" s="432">
        <v>100</v>
      </c>
      <c r="E192" s="232" t="s">
        <v>83</v>
      </c>
      <c r="F192" s="430">
        <v>1.2</v>
      </c>
      <c r="G192" s="430">
        <v>1.1000000000000001</v>
      </c>
      <c r="H192" s="114">
        <f t="shared" ref="H192:H202" si="6">I192+J192</f>
        <v>19758</v>
      </c>
      <c r="I192" s="114">
        <v>11236</v>
      </c>
      <c r="J192" s="99">
        <v>8522</v>
      </c>
    </row>
    <row r="193" spans="2:10" ht="45" x14ac:dyDescent="0.25">
      <c r="B193" s="790"/>
      <c r="C193" s="444" t="s">
        <v>959</v>
      </c>
      <c r="D193" s="432">
        <v>100</v>
      </c>
      <c r="E193" s="232" t="s">
        <v>83</v>
      </c>
      <c r="F193" s="347">
        <v>1</v>
      </c>
      <c r="G193" s="347">
        <v>1</v>
      </c>
      <c r="H193" s="114">
        <f t="shared" si="6"/>
        <v>20477</v>
      </c>
      <c r="I193" s="114">
        <v>10956</v>
      </c>
      <c r="J193" s="99">
        <v>9521</v>
      </c>
    </row>
    <row r="194" spans="2:10" ht="45" x14ac:dyDescent="0.25">
      <c r="B194" s="790"/>
      <c r="C194" s="444" t="s">
        <v>960</v>
      </c>
      <c r="D194" s="432">
        <v>100</v>
      </c>
      <c r="E194" s="232" t="s">
        <v>83</v>
      </c>
      <c r="F194" s="347">
        <v>1.1000000000000001</v>
      </c>
      <c r="G194" s="347">
        <v>1.2</v>
      </c>
      <c r="H194" s="114">
        <f t="shared" si="6"/>
        <v>19406</v>
      </c>
      <c r="I194" s="114">
        <v>10163</v>
      </c>
      <c r="J194" s="99">
        <v>9243</v>
      </c>
    </row>
    <row r="195" spans="2:10" ht="45" x14ac:dyDescent="0.25">
      <c r="B195" s="790"/>
      <c r="C195" s="444" t="s">
        <v>961</v>
      </c>
      <c r="D195" s="432">
        <v>100</v>
      </c>
      <c r="E195" s="232" t="s">
        <v>83</v>
      </c>
      <c r="F195" s="347">
        <v>0.7</v>
      </c>
      <c r="G195" s="347">
        <v>0.6</v>
      </c>
      <c r="H195" s="114">
        <f t="shared" si="6"/>
        <v>15309</v>
      </c>
      <c r="I195" s="114">
        <v>7733</v>
      </c>
      <c r="J195" s="99">
        <v>7576</v>
      </c>
    </row>
    <row r="196" spans="2:10" ht="45" x14ac:dyDescent="0.25">
      <c r="B196" s="790"/>
      <c r="C196" s="444" t="s">
        <v>954</v>
      </c>
      <c r="D196" s="432">
        <v>100</v>
      </c>
      <c r="E196" s="232" t="s">
        <v>83</v>
      </c>
      <c r="F196" s="347">
        <v>1.1000000000000001</v>
      </c>
      <c r="G196" s="347">
        <v>1.2</v>
      </c>
      <c r="H196" s="114">
        <f t="shared" si="6"/>
        <v>21436</v>
      </c>
      <c r="I196" s="114">
        <v>10965</v>
      </c>
      <c r="J196" s="99">
        <v>10471</v>
      </c>
    </row>
    <row r="197" spans="2:10" ht="45" x14ac:dyDescent="0.25">
      <c r="B197" s="790"/>
      <c r="C197" s="444" t="s">
        <v>955</v>
      </c>
      <c r="D197" s="432">
        <v>100</v>
      </c>
      <c r="E197" s="232" t="s">
        <v>83</v>
      </c>
      <c r="F197" s="347">
        <v>1</v>
      </c>
      <c r="G197" s="347">
        <v>1.3</v>
      </c>
      <c r="H197" s="114">
        <f t="shared" si="6"/>
        <v>19746</v>
      </c>
      <c r="I197" s="114">
        <v>11023</v>
      </c>
      <c r="J197" s="99">
        <v>8723</v>
      </c>
    </row>
    <row r="198" spans="2:10" ht="45" x14ac:dyDescent="0.25">
      <c r="B198" s="790"/>
      <c r="C198" s="444" t="s">
        <v>962</v>
      </c>
      <c r="D198" s="432">
        <v>100</v>
      </c>
      <c r="E198" s="232" t="s">
        <v>83</v>
      </c>
      <c r="F198" s="347">
        <v>1.4</v>
      </c>
      <c r="G198" s="347">
        <v>1.2</v>
      </c>
      <c r="H198" s="114">
        <f t="shared" si="6"/>
        <v>21688</v>
      </c>
      <c r="I198" s="114">
        <v>11980</v>
      </c>
      <c r="J198" s="99">
        <v>9708</v>
      </c>
    </row>
    <row r="199" spans="2:10" ht="45" x14ac:dyDescent="0.25">
      <c r="B199" s="790"/>
      <c r="C199" s="444" t="s">
        <v>963</v>
      </c>
      <c r="D199" s="432">
        <v>100</v>
      </c>
      <c r="E199" s="232" t="s">
        <v>83</v>
      </c>
      <c r="F199" s="347">
        <v>1.1000000000000001</v>
      </c>
      <c r="G199" s="347">
        <v>1.6</v>
      </c>
      <c r="H199" s="114">
        <f t="shared" si="6"/>
        <v>23506</v>
      </c>
      <c r="I199" s="114">
        <v>12121</v>
      </c>
      <c r="J199" s="99">
        <v>11385</v>
      </c>
    </row>
    <row r="200" spans="2:10" ht="45" x14ac:dyDescent="0.25">
      <c r="B200" s="790"/>
      <c r="C200" s="444" t="s">
        <v>964</v>
      </c>
      <c r="D200" s="432">
        <v>100</v>
      </c>
      <c r="E200" s="232" t="s">
        <v>83</v>
      </c>
      <c r="F200" s="347">
        <v>0.5</v>
      </c>
      <c r="G200" s="347">
        <v>0.5</v>
      </c>
      <c r="H200" s="114">
        <f t="shared" si="6"/>
        <v>11375</v>
      </c>
      <c r="I200" s="114">
        <v>6001</v>
      </c>
      <c r="J200" s="99">
        <v>5374</v>
      </c>
    </row>
    <row r="201" spans="2:10" ht="45" x14ac:dyDescent="0.25">
      <c r="B201" s="790"/>
      <c r="C201" s="444" t="s">
        <v>965</v>
      </c>
      <c r="D201" s="432">
        <v>100</v>
      </c>
      <c r="E201" s="232" t="s">
        <v>83</v>
      </c>
      <c r="F201" s="347">
        <v>0.4</v>
      </c>
      <c r="G201" s="347">
        <v>0.4</v>
      </c>
      <c r="H201" s="114">
        <f t="shared" si="6"/>
        <v>9351</v>
      </c>
      <c r="I201" s="114">
        <v>5049</v>
      </c>
      <c r="J201" s="99">
        <v>4302</v>
      </c>
    </row>
    <row r="202" spans="2:10" ht="45" x14ac:dyDescent="0.25">
      <c r="B202" s="790"/>
      <c r="C202" s="444" t="s">
        <v>966</v>
      </c>
      <c r="D202" s="432">
        <v>100</v>
      </c>
      <c r="E202" s="232" t="s">
        <v>83</v>
      </c>
      <c r="F202" s="347">
        <v>0.4</v>
      </c>
      <c r="G202" s="347">
        <v>0.3</v>
      </c>
      <c r="H202" s="114">
        <f t="shared" si="6"/>
        <v>8881</v>
      </c>
      <c r="I202" s="114">
        <v>4209</v>
      </c>
      <c r="J202" s="99">
        <v>4672</v>
      </c>
    </row>
    <row r="203" spans="2:10" ht="45" x14ac:dyDescent="0.25">
      <c r="B203" s="790"/>
      <c r="C203" s="444" t="s">
        <v>636</v>
      </c>
      <c r="D203" s="432">
        <v>100</v>
      </c>
      <c r="E203" s="421" t="s">
        <v>62</v>
      </c>
      <c r="F203" s="114">
        <v>1.1000000000000001</v>
      </c>
      <c r="G203" s="114">
        <v>1.1000000000000001</v>
      </c>
      <c r="H203" s="114">
        <f>I203+H204</f>
        <v>65110</v>
      </c>
      <c r="I203" s="114">
        <v>20532</v>
      </c>
      <c r="J203" s="99">
        <v>3984</v>
      </c>
    </row>
    <row r="204" spans="2:10" ht="45" x14ac:dyDescent="0.25">
      <c r="B204" s="790"/>
      <c r="C204" s="444" t="s">
        <v>970</v>
      </c>
      <c r="D204" s="432">
        <v>100</v>
      </c>
      <c r="E204" s="421" t="s">
        <v>62</v>
      </c>
      <c r="F204" s="114">
        <v>1.6</v>
      </c>
      <c r="G204" s="114">
        <v>12.7</v>
      </c>
      <c r="H204" s="114">
        <f>I204+J204</f>
        <v>44578</v>
      </c>
      <c r="I204" s="114">
        <v>39430</v>
      </c>
      <c r="J204" s="99">
        <v>5148</v>
      </c>
    </row>
    <row r="205" spans="2:10" ht="45" x14ac:dyDescent="0.25">
      <c r="B205" s="790"/>
      <c r="C205" s="444" t="s">
        <v>971</v>
      </c>
      <c r="D205" s="432">
        <v>100</v>
      </c>
      <c r="E205" s="421" t="s">
        <v>62</v>
      </c>
      <c r="F205" s="114">
        <v>1.5</v>
      </c>
      <c r="G205" s="114">
        <v>4.2</v>
      </c>
      <c r="H205" s="114">
        <f t="shared" ref="H205:H215" si="7">I205+J205</f>
        <v>39208</v>
      </c>
      <c r="I205" s="114">
        <v>34816</v>
      </c>
      <c r="J205" s="99">
        <v>4392</v>
      </c>
    </row>
    <row r="206" spans="2:10" ht="45" x14ac:dyDescent="0.25">
      <c r="B206" s="790"/>
      <c r="C206" s="444" t="s">
        <v>967</v>
      </c>
      <c r="D206" s="432">
        <v>100</v>
      </c>
      <c r="E206" s="421" t="s">
        <v>62</v>
      </c>
      <c r="F206" s="114">
        <v>1.4</v>
      </c>
      <c r="G206" s="114">
        <v>1.6</v>
      </c>
      <c r="H206" s="114">
        <f t="shared" si="7"/>
        <v>35763</v>
      </c>
      <c r="I206" s="114">
        <v>31894</v>
      </c>
      <c r="J206" s="99">
        <v>3869</v>
      </c>
    </row>
    <row r="207" spans="2:10" ht="45" x14ac:dyDescent="0.25">
      <c r="B207" s="790"/>
      <c r="C207" s="448" t="s">
        <v>1073</v>
      </c>
      <c r="D207" s="432">
        <v>100</v>
      </c>
      <c r="E207" s="421" t="s">
        <v>62</v>
      </c>
      <c r="F207" s="114">
        <v>1.7</v>
      </c>
      <c r="G207" s="114">
        <v>2</v>
      </c>
      <c r="H207" s="114">
        <f t="shared" si="7"/>
        <v>42935</v>
      </c>
      <c r="I207" s="114">
        <v>38662</v>
      </c>
      <c r="J207" s="99">
        <v>4273</v>
      </c>
    </row>
    <row r="208" spans="2:10" ht="60" x14ac:dyDescent="0.25">
      <c r="B208" s="790"/>
      <c r="C208" s="444" t="s">
        <v>972</v>
      </c>
      <c r="D208" s="432">
        <v>100</v>
      </c>
      <c r="E208" s="421" t="s">
        <v>62</v>
      </c>
      <c r="F208" s="114">
        <v>1.4</v>
      </c>
      <c r="G208" s="114">
        <v>1.2</v>
      </c>
      <c r="H208" s="114">
        <f t="shared" si="7"/>
        <v>23709</v>
      </c>
      <c r="I208" s="114">
        <v>21137</v>
      </c>
      <c r="J208" s="99">
        <v>2572</v>
      </c>
    </row>
    <row r="209" spans="2:10" ht="45" x14ac:dyDescent="0.25">
      <c r="B209" s="790"/>
      <c r="C209" s="444" t="s">
        <v>973</v>
      </c>
      <c r="D209" s="432">
        <v>100</v>
      </c>
      <c r="E209" s="421" t="s">
        <v>62</v>
      </c>
      <c r="F209" s="114">
        <v>2.2999999999999998</v>
      </c>
      <c r="G209" s="114">
        <v>2.7</v>
      </c>
      <c r="H209" s="114">
        <f t="shared" si="7"/>
        <v>33399</v>
      </c>
      <c r="I209" s="114">
        <v>29359</v>
      </c>
      <c r="J209" s="99">
        <v>4040</v>
      </c>
    </row>
    <row r="210" spans="2:10" ht="45" x14ac:dyDescent="0.25">
      <c r="B210" s="790"/>
      <c r="C210" s="444" t="s">
        <v>974</v>
      </c>
      <c r="D210" s="432">
        <v>100</v>
      </c>
      <c r="E210" s="421" t="s">
        <v>62</v>
      </c>
      <c r="F210" s="114">
        <v>1.1000000000000001</v>
      </c>
      <c r="G210" s="114">
        <v>1</v>
      </c>
      <c r="H210" s="114">
        <f t="shared" si="7"/>
        <v>22965</v>
      </c>
      <c r="I210" s="114">
        <v>19378</v>
      </c>
      <c r="J210" s="99">
        <v>3587</v>
      </c>
    </row>
    <row r="211" spans="2:10" ht="45" x14ac:dyDescent="0.25">
      <c r="B211" s="790"/>
      <c r="C211" s="444" t="s">
        <v>975</v>
      </c>
      <c r="D211" s="432">
        <v>100</v>
      </c>
      <c r="E211" s="421" t="s">
        <v>62</v>
      </c>
      <c r="F211" s="114">
        <v>1.1000000000000001</v>
      </c>
      <c r="G211" s="114">
        <v>1</v>
      </c>
      <c r="H211" s="114">
        <f t="shared" si="7"/>
        <v>22432</v>
      </c>
      <c r="I211" s="114">
        <v>17946</v>
      </c>
      <c r="J211" s="99">
        <v>4486</v>
      </c>
    </row>
    <row r="212" spans="2:10" ht="75" x14ac:dyDescent="0.25">
      <c r="B212" s="790"/>
      <c r="C212" s="444" t="s">
        <v>976</v>
      </c>
      <c r="D212" s="432">
        <v>100</v>
      </c>
      <c r="E212" s="421" t="s">
        <v>62</v>
      </c>
      <c r="F212" s="114">
        <v>1.6</v>
      </c>
      <c r="G212" s="114">
        <v>1.4</v>
      </c>
      <c r="H212" s="114">
        <f t="shared" si="7"/>
        <v>31610</v>
      </c>
      <c r="I212" s="114">
        <v>27936</v>
      </c>
      <c r="J212" s="99">
        <v>3674</v>
      </c>
    </row>
    <row r="213" spans="2:10" ht="45" x14ac:dyDescent="0.25">
      <c r="B213" s="790"/>
      <c r="C213" s="444" t="s">
        <v>977</v>
      </c>
      <c r="D213" s="432">
        <v>100</v>
      </c>
      <c r="E213" s="421" t="s">
        <v>62</v>
      </c>
      <c r="F213" s="114">
        <v>1.8</v>
      </c>
      <c r="G213" s="114">
        <v>3.5</v>
      </c>
      <c r="H213" s="114">
        <f t="shared" si="7"/>
        <v>24754</v>
      </c>
      <c r="I213" s="114">
        <v>21004</v>
      </c>
      <c r="J213" s="99">
        <v>3750</v>
      </c>
    </row>
    <row r="214" spans="2:10" ht="45" x14ac:dyDescent="0.25">
      <c r="B214" s="790"/>
      <c r="C214" s="444" t="s">
        <v>978</v>
      </c>
      <c r="D214" s="432">
        <v>100</v>
      </c>
      <c r="E214" s="421" t="s">
        <v>62</v>
      </c>
      <c r="F214" s="114">
        <v>2.5</v>
      </c>
      <c r="G214" s="114">
        <v>4.9000000000000004</v>
      </c>
      <c r="H214" s="114">
        <f t="shared" si="7"/>
        <v>37724</v>
      </c>
      <c r="I214" s="114">
        <v>34224</v>
      </c>
      <c r="J214" s="99">
        <v>3500</v>
      </c>
    </row>
    <row r="215" spans="2:10" ht="45" x14ac:dyDescent="0.25">
      <c r="B215" s="790"/>
      <c r="C215" s="444" t="s">
        <v>979</v>
      </c>
      <c r="D215" s="432">
        <v>100</v>
      </c>
      <c r="E215" s="421" t="s">
        <v>62</v>
      </c>
      <c r="F215" s="114">
        <v>1.4</v>
      </c>
      <c r="G215" s="114">
        <v>1.6</v>
      </c>
      <c r="H215" s="114">
        <f t="shared" si="7"/>
        <v>21953</v>
      </c>
      <c r="I215" s="114">
        <v>18200</v>
      </c>
      <c r="J215" s="99">
        <v>3753</v>
      </c>
    </row>
    <row r="216" spans="2:10" ht="45" x14ac:dyDescent="0.25">
      <c r="B216" s="790"/>
      <c r="C216" s="444" t="s">
        <v>987</v>
      </c>
      <c r="D216" s="432">
        <v>100</v>
      </c>
      <c r="E216" s="421" t="s">
        <v>62</v>
      </c>
      <c r="F216" s="114">
        <v>1.7</v>
      </c>
      <c r="G216" s="114">
        <v>4.5999999999999996</v>
      </c>
      <c r="H216" s="114">
        <f>I216+J216</f>
        <v>37899</v>
      </c>
      <c r="I216" s="114">
        <v>32502</v>
      </c>
      <c r="J216" s="99">
        <v>5397</v>
      </c>
    </row>
    <row r="217" spans="2:10" ht="45" x14ac:dyDescent="0.25">
      <c r="B217" s="790"/>
      <c r="C217" s="444" t="s">
        <v>988</v>
      </c>
      <c r="D217" s="432">
        <v>100</v>
      </c>
      <c r="E217" s="421" t="s">
        <v>62</v>
      </c>
      <c r="F217" s="114">
        <v>2.5</v>
      </c>
      <c r="G217" s="114">
        <v>5.5</v>
      </c>
      <c r="H217" s="114">
        <f>I217+J217</f>
        <v>58128</v>
      </c>
      <c r="I217" s="114">
        <v>51480</v>
      </c>
      <c r="J217" s="99">
        <v>6648</v>
      </c>
    </row>
    <row r="218" spans="2:10" ht="60" x14ac:dyDescent="0.25">
      <c r="B218" s="790"/>
      <c r="C218" s="444" t="s">
        <v>989</v>
      </c>
      <c r="D218" s="432">
        <v>100</v>
      </c>
      <c r="E218" s="421" t="s">
        <v>62</v>
      </c>
      <c r="F218" s="114">
        <v>2.4</v>
      </c>
      <c r="G218" s="114">
        <v>1.6</v>
      </c>
      <c r="H218" s="114">
        <f t="shared" ref="H218:H230" si="8">I218+J218</f>
        <v>56412</v>
      </c>
      <c r="I218" s="114">
        <v>48252</v>
      </c>
      <c r="J218" s="99">
        <v>8160</v>
      </c>
    </row>
    <row r="219" spans="2:10" ht="45" x14ac:dyDescent="0.25">
      <c r="B219" s="790"/>
      <c r="C219" s="444" t="s">
        <v>990</v>
      </c>
      <c r="D219" s="432">
        <v>100</v>
      </c>
      <c r="E219" s="421" t="s">
        <v>62</v>
      </c>
      <c r="F219" s="114">
        <v>0.7</v>
      </c>
      <c r="G219" s="114">
        <v>0.2</v>
      </c>
      <c r="H219" s="114">
        <f t="shared" si="8"/>
        <v>15925</v>
      </c>
      <c r="I219" s="114">
        <v>12449</v>
      </c>
      <c r="J219" s="99">
        <v>3476</v>
      </c>
    </row>
    <row r="220" spans="2:10" ht="45" x14ac:dyDescent="0.25">
      <c r="B220" s="790"/>
      <c r="C220" s="444" t="s">
        <v>991</v>
      </c>
      <c r="D220" s="432">
        <v>100</v>
      </c>
      <c r="E220" s="421" t="s">
        <v>62</v>
      </c>
      <c r="F220" s="114">
        <v>1.5</v>
      </c>
      <c r="G220" s="114">
        <v>2.2999999999999998</v>
      </c>
      <c r="H220" s="114">
        <f t="shared" si="8"/>
        <v>34976</v>
      </c>
      <c r="I220" s="114">
        <v>31129</v>
      </c>
      <c r="J220" s="99">
        <v>3847</v>
      </c>
    </row>
    <row r="221" spans="2:10" ht="60" x14ac:dyDescent="0.25">
      <c r="B221" s="790"/>
      <c r="C221" s="444" t="s">
        <v>992</v>
      </c>
      <c r="D221" s="432">
        <v>100</v>
      </c>
      <c r="E221" s="421" t="s">
        <v>62</v>
      </c>
      <c r="F221" s="114">
        <v>1.2</v>
      </c>
      <c r="G221" s="114">
        <v>1.2</v>
      </c>
      <c r="H221" s="114">
        <f t="shared" si="8"/>
        <v>25606</v>
      </c>
      <c r="I221" s="114">
        <v>22223</v>
      </c>
      <c r="J221" s="99">
        <v>3383</v>
      </c>
    </row>
    <row r="222" spans="2:10" ht="45" x14ac:dyDescent="0.25">
      <c r="B222" s="790"/>
      <c r="C222" s="444" t="s">
        <v>993</v>
      </c>
      <c r="D222" s="432">
        <v>100</v>
      </c>
      <c r="E222" s="421" t="s">
        <v>62</v>
      </c>
      <c r="F222" s="114">
        <v>0.7</v>
      </c>
      <c r="G222" s="114">
        <v>3.1</v>
      </c>
      <c r="H222" s="114">
        <f t="shared" si="8"/>
        <v>17087</v>
      </c>
      <c r="I222" s="114">
        <v>14538</v>
      </c>
      <c r="J222" s="99">
        <v>2549</v>
      </c>
    </row>
    <row r="223" spans="2:10" ht="45" x14ac:dyDescent="0.25">
      <c r="B223" s="790"/>
      <c r="C223" s="444" t="s">
        <v>994</v>
      </c>
      <c r="D223" s="432">
        <v>100</v>
      </c>
      <c r="E223" s="421" t="s">
        <v>62</v>
      </c>
      <c r="F223" s="114">
        <v>0.7</v>
      </c>
      <c r="G223" s="114">
        <v>0.4</v>
      </c>
      <c r="H223" s="114">
        <f t="shared" si="8"/>
        <v>16074</v>
      </c>
      <c r="I223" s="114">
        <v>13459</v>
      </c>
      <c r="J223" s="99">
        <v>2615</v>
      </c>
    </row>
    <row r="224" spans="2:10" ht="45" x14ac:dyDescent="0.25">
      <c r="B224" s="790"/>
      <c r="C224" s="444" t="s">
        <v>995</v>
      </c>
      <c r="D224" s="432">
        <v>100</v>
      </c>
      <c r="E224" s="421" t="s">
        <v>62</v>
      </c>
      <c r="F224" s="114">
        <v>0.4</v>
      </c>
      <c r="G224" s="114">
        <v>1</v>
      </c>
      <c r="H224" s="114">
        <f t="shared" si="8"/>
        <v>22658</v>
      </c>
      <c r="I224" s="114">
        <v>18781</v>
      </c>
      <c r="J224" s="99">
        <v>3877</v>
      </c>
    </row>
    <row r="225" spans="2:10" ht="45" x14ac:dyDescent="0.25">
      <c r="B225" s="790"/>
      <c r="C225" s="444" t="s">
        <v>996</v>
      </c>
      <c r="D225" s="432">
        <v>100</v>
      </c>
      <c r="E225" s="421" t="s">
        <v>62</v>
      </c>
      <c r="F225" s="114">
        <v>0.8</v>
      </c>
      <c r="G225" s="114">
        <v>1</v>
      </c>
      <c r="H225" s="114">
        <f t="shared" si="8"/>
        <v>21149</v>
      </c>
      <c r="I225" s="114">
        <v>16343</v>
      </c>
      <c r="J225" s="99">
        <v>4806</v>
      </c>
    </row>
    <row r="226" spans="2:10" ht="45" x14ac:dyDescent="0.25">
      <c r="B226" s="790"/>
      <c r="C226" s="444" t="s">
        <v>997</v>
      </c>
      <c r="D226" s="432">
        <v>100</v>
      </c>
      <c r="E226" s="421" t="s">
        <v>62</v>
      </c>
      <c r="F226" s="114">
        <v>1.2</v>
      </c>
      <c r="G226" s="114">
        <v>1.1000000000000001</v>
      </c>
      <c r="H226" s="114">
        <f t="shared" si="8"/>
        <v>24298</v>
      </c>
      <c r="I226" s="114">
        <v>19953</v>
      </c>
      <c r="J226" s="99">
        <v>4345</v>
      </c>
    </row>
    <row r="227" spans="2:10" ht="45" x14ac:dyDescent="0.25">
      <c r="B227" s="790"/>
      <c r="C227" s="444" t="s">
        <v>998</v>
      </c>
      <c r="D227" s="432">
        <v>100</v>
      </c>
      <c r="E227" s="421" t="s">
        <v>62</v>
      </c>
      <c r="F227" s="114">
        <v>0.3</v>
      </c>
      <c r="G227" s="114">
        <v>0.9</v>
      </c>
      <c r="H227" s="114">
        <f t="shared" si="8"/>
        <v>20874</v>
      </c>
      <c r="I227" s="114">
        <v>16562</v>
      </c>
      <c r="J227" s="99">
        <v>4312</v>
      </c>
    </row>
    <row r="228" spans="2:10" ht="45" x14ac:dyDescent="0.25">
      <c r="B228" s="790"/>
      <c r="C228" s="444" t="s">
        <v>999</v>
      </c>
      <c r="D228" s="432">
        <v>100</v>
      </c>
      <c r="E228" s="421" t="s">
        <v>62</v>
      </c>
      <c r="F228" s="114">
        <v>1</v>
      </c>
      <c r="G228" s="114">
        <v>2</v>
      </c>
      <c r="H228" s="114">
        <f t="shared" si="8"/>
        <v>21835</v>
      </c>
      <c r="I228" s="114">
        <v>17934</v>
      </c>
      <c r="J228" s="99">
        <v>3901</v>
      </c>
    </row>
    <row r="229" spans="2:10" ht="45" x14ac:dyDescent="0.25">
      <c r="B229" s="790"/>
      <c r="C229" s="444" t="s">
        <v>1000</v>
      </c>
      <c r="D229" s="432">
        <v>100</v>
      </c>
      <c r="E229" s="421" t="s">
        <v>62</v>
      </c>
      <c r="F229" s="114">
        <v>1.4</v>
      </c>
      <c r="G229" s="114">
        <v>1.4</v>
      </c>
      <c r="H229" s="114">
        <f t="shared" si="8"/>
        <v>32119</v>
      </c>
      <c r="I229" s="114">
        <v>27797</v>
      </c>
      <c r="J229" s="99">
        <v>4322</v>
      </c>
    </row>
    <row r="230" spans="2:10" ht="45" x14ac:dyDescent="0.25">
      <c r="B230" s="790"/>
      <c r="C230" s="444" t="s">
        <v>1001</v>
      </c>
      <c r="D230" s="432">
        <v>100</v>
      </c>
      <c r="E230" s="421" t="s">
        <v>62</v>
      </c>
      <c r="F230" s="114">
        <v>1.2</v>
      </c>
      <c r="G230" s="114">
        <v>0.5</v>
      </c>
      <c r="H230" s="114">
        <f t="shared" si="8"/>
        <v>31072</v>
      </c>
      <c r="I230" s="114">
        <v>25552</v>
      </c>
      <c r="J230" s="99">
        <v>5520</v>
      </c>
    </row>
    <row r="231" spans="2:10" ht="45" x14ac:dyDescent="0.25">
      <c r="B231" s="790"/>
      <c r="C231" s="444" t="s">
        <v>1012</v>
      </c>
      <c r="D231" s="432">
        <v>100</v>
      </c>
      <c r="E231" s="421" t="s">
        <v>62</v>
      </c>
      <c r="F231" s="114">
        <v>1.4</v>
      </c>
      <c r="G231" s="114">
        <v>1.6</v>
      </c>
      <c r="H231" s="114">
        <f>I231+J231</f>
        <v>21439</v>
      </c>
      <c r="I231" s="114">
        <v>16424</v>
      </c>
      <c r="J231" s="99">
        <v>5015</v>
      </c>
    </row>
    <row r="232" spans="2:10" ht="45" x14ac:dyDescent="0.25">
      <c r="B232" s="790"/>
      <c r="C232" s="444" t="s">
        <v>1013</v>
      </c>
      <c r="D232" s="432">
        <v>100</v>
      </c>
      <c r="E232" s="421" t="s">
        <v>62</v>
      </c>
      <c r="F232" s="114">
        <v>0.3</v>
      </c>
      <c r="G232" s="114">
        <v>0.9</v>
      </c>
      <c r="H232" s="114">
        <f>I232+J232</f>
        <v>19068</v>
      </c>
      <c r="I232" s="114">
        <v>15613</v>
      </c>
      <c r="J232" s="99">
        <v>3455</v>
      </c>
    </row>
    <row r="233" spans="2:10" ht="45" x14ac:dyDescent="0.25">
      <c r="B233" s="790"/>
      <c r="C233" s="444" t="s">
        <v>1014</v>
      </c>
      <c r="D233" s="432">
        <v>100</v>
      </c>
      <c r="E233" s="421" t="s">
        <v>62</v>
      </c>
      <c r="F233" s="114">
        <v>1.4</v>
      </c>
      <c r="G233" s="114">
        <v>1.6</v>
      </c>
      <c r="H233" s="114">
        <f>I233+J233</f>
        <v>30712</v>
      </c>
      <c r="I233" s="114">
        <v>25228</v>
      </c>
      <c r="J233" s="99">
        <v>5484</v>
      </c>
    </row>
    <row r="234" spans="2:10" ht="45" x14ac:dyDescent="0.25">
      <c r="B234" s="790"/>
      <c r="C234" s="444" t="s">
        <v>1033</v>
      </c>
      <c r="D234" s="432">
        <v>100</v>
      </c>
      <c r="E234" s="421" t="s">
        <v>62</v>
      </c>
      <c r="F234" s="114">
        <v>1.6</v>
      </c>
      <c r="G234" s="114">
        <v>1.4</v>
      </c>
      <c r="H234" s="114">
        <f>I234+J234</f>
        <v>31833</v>
      </c>
      <c r="I234" s="114">
        <v>27957</v>
      </c>
      <c r="J234" s="99">
        <v>3876</v>
      </c>
    </row>
    <row r="235" spans="2:10" ht="45" x14ac:dyDescent="0.25">
      <c r="B235" s="790"/>
      <c r="C235" s="444" t="s">
        <v>1021</v>
      </c>
      <c r="D235" s="432">
        <v>100</v>
      </c>
      <c r="E235" s="421" t="s">
        <v>62</v>
      </c>
      <c r="F235" s="114">
        <v>1.4</v>
      </c>
      <c r="G235" s="114">
        <v>1.4</v>
      </c>
      <c r="H235" s="114">
        <f>I235+J235</f>
        <v>31081</v>
      </c>
      <c r="I235" s="114">
        <v>26278</v>
      </c>
      <c r="J235" s="99">
        <v>4803</v>
      </c>
    </row>
    <row r="236" spans="2:10" ht="45" x14ac:dyDescent="0.25">
      <c r="B236" s="790"/>
      <c r="C236" s="444" t="s">
        <v>1022</v>
      </c>
      <c r="D236" s="432">
        <v>100</v>
      </c>
      <c r="E236" s="421" t="s">
        <v>62</v>
      </c>
      <c r="F236" s="114">
        <v>1.1000000000000001</v>
      </c>
      <c r="G236" s="114">
        <v>1</v>
      </c>
      <c r="H236" s="114">
        <f t="shared" ref="H236:H244" si="9">I236+J236</f>
        <v>22354</v>
      </c>
      <c r="I236" s="114">
        <v>18294</v>
      </c>
      <c r="J236" s="99">
        <v>4060</v>
      </c>
    </row>
    <row r="237" spans="2:10" ht="45" x14ac:dyDescent="0.25">
      <c r="B237" s="790"/>
      <c r="C237" s="444" t="s">
        <v>1023</v>
      </c>
      <c r="D237" s="432">
        <v>100</v>
      </c>
      <c r="E237" s="421" t="s">
        <v>62</v>
      </c>
      <c r="F237" s="114">
        <v>1</v>
      </c>
      <c r="G237" s="114">
        <v>1</v>
      </c>
      <c r="H237" s="114">
        <f t="shared" si="9"/>
        <v>22070</v>
      </c>
      <c r="I237" s="114">
        <v>17491</v>
      </c>
      <c r="J237" s="99">
        <v>4579</v>
      </c>
    </row>
    <row r="238" spans="2:10" ht="45" x14ac:dyDescent="0.25">
      <c r="B238" s="790"/>
      <c r="C238" s="444" t="s">
        <v>1024</v>
      </c>
      <c r="D238" s="432">
        <v>100</v>
      </c>
      <c r="E238" s="421" t="s">
        <v>62</v>
      </c>
      <c r="F238" s="114">
        <v>1.7</v>
      </c>
      <c r="G238" s="114">
        <v>1.7</v>
      </c>
      <c r="H238" s="114">
        <f t="shared" si="9"/>
        <v>37665</v>
      </c>
      <c r="I238" s="114">
        <v>29580</v>
      </c>
      <c r="J238" s="99">
        <v>8085</v>
      </c>
    </row>
    <row r="239" spans="2:10" ht="45" x14ac:dyDescent="0.25">
      <c r="B239" s="790"/>
      <c r="C239" s="444" t="s">
        <v>1025</v>
      </c>
      <c r="D239" s="432">
        <v>100</v>
      </c>
      <c r="E239" s="421" t="s">
        <v>62</v>
      </c>
      <c r="F239" s="114">
        <v>1.5</v>
      </c>
      <c r="G239" s="114">
        <v>0.6</v>
      </c>
      <c r="H239" s="114">
        <f t="shared" si="9"/>
        <v>34356</v>
      </c>
      <c r="I239" s="114">
        <v>29675</v>
      </c>
      <c r="J239" s="99">
        <v>4681</v>
      </c>
    </row>
    <row r="240" spans="2:10" ht="45" x14ac:dyDescent="0.25">
      <c r="B240" s="790"/>
      <c r="C240" s="444" t="s">
        <v>1026</v>
      </c>
      <c r="D240" s="432">
        <v>100</v>
      </c>
      <c r="E240" s="421" t="s">
        <v>62</v>
      </c>
      <c r="F240" s="114">
        <v>0.9</v>
      </c>
      <c r="G240" s="114">
        <v>0.6</v>
      </c>
      <c r="H240" s="114">
        <f t="shared" si="9"/>
        <v>22825</v>
      </c>
      <c r="I240" s="114">
        <v>17938</v>
      </c>
      <c r="J240" s="99">
        <v>4887</v>
      </c>
    </row>
    <row r="241" spans="2:10" ht="45" x14ac:dyDescent="0.25">
      <c r="B241" s="790"/>
      <c r="C241" s="444" t="s">
        <v>1027</v>
      </c>
      <c r="D241" s="432">
        <v>100</v>
      </c>
      <c r="E241" s="421" t="s">
        <v>62</v>
      </c>
      <c r="F241" s="114">
        <v>2.5</v>
      </c>
      <c r="G241" s="114">
        <v>2.4</v>
      </c>
      <c r="H241" s="114">
        <f t="shared" si="9"/>
        <v>56346</v>
      </c>
      <c r="I241" s="114">
        <v>49995</v>
      </c>
      <c r="J241" s="99">
        <v>6351</v>
      </c>
    </row>
    <row r="242" spans="2:10" ht="45" x14ac:dyDescent="0.25">
      <c r="B242" s="790"/>
      <c r="C242" s="444" t="s">
        <v>1028</v>
      </c>
      <c r="D242" s="432">
        <v>100</v>
      </c>
      <c r="E242" s="421" t="s">
        <v>62</v>
      </c>
      <c r="F242" s="114">
        <v>1.6</v>
      </c>
      <c r="G242" s="114">
        <v>0.4</v>
      </c>
      <c r="H242" s="114">
        <f t="shared" si="9"/>
        <v>36512</v>
      </c>
      <c r="I242" s="114">
        <v>31723</v>
      </c>
      <c r="J242" s="99">
        <v>4789</v>
      </c>
    </row>
    <row r="243" spans="2:10" ht="45" x14ac:dyDescent="0.25">
      <c r="B243" s="790"/>
      <c r="C243" s="444" t="s">
        <v>1029</v>
      </c>
      <c r="D243" s="432">
        <v>100</v>
      </c>
      <c r="E243" s="421" t="s">
        <v>62</v>
      </c>
      <c r="F243" s="114">
        <v>1.2</v>
      </c>
      <c r="G243" s="114">
        <v>1.1000000000000001</v>
      </c>
      <c r="H243" s="114">
        <f t="shared" si="9"/>
        <v>24955</v>
      </c>
      <c r="I243" s="114">
        <v>20386</v>
      </c>
      <c r="J243" s="99">
        <v>4569</v>
      </c>
    </row>
    <row r="244" spans="2:10" ht="45" x14ac:dyDescent="0.25">
      <c r="B244" s="790"/>
      <c r="C244" s="444" t="s">
        <v>1030</v>
      </c>
      <c r="D244" s="432">
        <v>100</v>
      </c>
      <c r="E244" s="421" t="s">
        <v>62</v>
      </c>
      <c r="F244" s="114">
        <v>0.9</v>
      </c>
      <c r="G244" s="114">
        <v>1.9</v>
      </c>
      <c r="H244" s="114">
        <f t="shared" si="9"/>
        <v>22500</v>
      </c>
      <c r="I244" s="114">
        <v>16478</v>
      </c>
      <c r="J244" s="99">
        <v>6022</v>
      </c>
    </row>
    <row r="245" spans="2:10" ht="45" x14ac:dyDescent="0.25">
      <c r="B245" s="790"/>
      <c r="C245" s="444" t="s">
        <v>1034</v>
      </c>
      <c r="D245" s="432">
        <v>100</v>
      </c>
      <c r="E245" s="421" t="s">
        <v>62</v>
      </c>
      <c r="F245" s="114">
        <v>1.9</v>
      </c>
      <c r="G245" s="114">
        <v>3.4</v>
      </c>
      <c r="H245" s="114">
        <f>I245+J245</f>
        <v>47608</v>
      </c>
      <c r="I245" s="114">
        <v>40940</v>
      </c>
      <c r="J245" s="99">
        <v>6668</v>
      </c>
    </row>
    <row r="246" spans="2:10" ht="45" x14ac:dyDescent="0.25">
      <c r="B246" s="790"/>
      <c r="C246" s="444" t="s">
        <v>1035</v>
      </c>
      <c r="D246" s="432">
        <v>100</v>
      </c>
      <c r="E246" s="421" t="s">
        <v>62</v>
      </c>
      <c r="F246" s="114">
        <v>1.2</v>
      </c>
      <c r="G246" s="114">
        <v>1.3</v>
      </c>
      <c r="H246" s="114">
        <f>I246+J246</f>
        <v>36037</v>
      </c>
      <c r="I246" s="114">
        <v>30796</v>
      </c>
      <c r="J246" s="99">
        <v>5241</v>
      </c>
    </row>
    <row r="247" spans="2:10" ht="45" x14ac:dyDescent="0.25">
      <c r="B247" s="790"/>
      <c r="C247" s="444" t="s">
        <v>1044</v>
      </c>
      <c r="D247" s="432">
        <v>100</v>
      </c>
      <c r="E247" s="421" t="s">
        <v>62</v>
      </c>
      <c r="F247" s="114">
        <v>2</v>
      </c>
      <c r="G247" s="114">
        <v>1.9</v>
      </c>
      <c r="H247" s="114">
        <f t="shared" ref="H247:H254" si="10">I247+J247</f>
        <v>41256</v>
      </c>
      <c r="I247" s="114">
        <v>36434</v>
      </c>
      <c r="J247" s="99">
        <v>4822</v>
      </c>
    </row>
    <row r="248" spans="2:10" ht="45" x14ac:dyDescent="0.25">
      <c r="B248" s="790"/>
      <c r="C248" s="444" t="s">
        <v>1036</v>
      </c>
      <c r="D248" s="432">
        <v>100</v>
      </c>
      <c r="E248" s="421" t="s">
        <v>62</v>
      </c>
      <c r="F248" s="114">
        <v>0.9</v>
      </c>
      <c r="G248" s="114">
        <v>1.3</v>
      </c>
      <c r="H248" s="114">
        <f t="shared" si="10"/>
        <v>22471</v>
      </c>
      <c r="I248" s="114">
        <v>18147</v>
      </c>
      <c r="J248" s="99">
        <v>4324</v>
      </c>
    </row>
    <row r="249" spans="2:10" ht="45" x14ac:dyDescent="0.25">
      <c r="B249" s="790"/>
      <c r="C249" s="444" t="s">
        <v>1037</v>
      </c>
      <c r="D249" s="432">
        <v>100</v>
      </c>
      <c r="E249" s="421" t="s">
        <v>62</v>
      </c>
      <c r="F249" s="114">
        <v>1.7</v>
      </c>
      <c r="G249" s="114">
        <v>4.4000000000000004</v>
      </c>
      <c r="H249" s="114">
        <f t="shared" si="10"/>
        <v>40274</v>
      </c>
      <c r="I249" s="114">
        <v>35502</v>
      </c>
      <c r="J249" s="99">
        <v>4772</v>
      </c>
    </row>
    <row r="250" spans="2:10" ht="45" x14ac:dyDescent="0.25">
      <c r="B250" s="790"/>
      <c r="C250" s="444" t="s">
        <v>1042</v>
      </c>
      <c r="D250" s="432">
        <v>100</v>
      </c>
      <c r="E250" s="421" t="s">
        <v>62</v>
      </c>
      <c r="F250" s="114">
        <v>2</v>
      </c>
      <c r="G250" s="114">
        <v>1.8</v>
      </c>
      <c r="H250" s="114">
        <f t="shared" si="10"/>
        <v>30705</v>
      </c>
      <c r="I250" s="114">
        <v>25166</v>
      </c>
      <c r="J250" s="99">
        <v>5539</v>
      </c>
    </row>
    <row r="251" spans="2:10" ht="45" x14ac:dyDescent="0.25">
      <c r="B251" s="790"/>
      <c r="C251" s="444" t="s">
        <v>1038</v>
      </c>
      <c r="D251" s="432">
        <v>100</v>
      </c>
      <c r="E251" s="421" t="s">
        <v>62</v>
      </c>
      <c r="F251" s="114">
        <v>1.5</v>
      </c>
      <c r="G251" s="114">
        <v>0.7</v>
      </c>
      <c r="H251" s="114">
        <f t="shared" si="10"/>
        <v>36139</v>
      </c>
      <c r="I251" s="114">
        <v>31163</v>
      </c>
      <c r="J251" s="99">
        <v>4976</v>
      </c>
    </row>
    <row r="252" spans="2:10" ht="45" x14ac:dyDescent="0.25">
      <c r="B252" s="790"/>
      <c r="C252" s="444" t="s">
        <v>1039</v>
      </c>
      <c r="D252" s="432">
        <v>100</v>
      </c>
      <c r="E252" s="421" t="s">
        <v>62</v>
      </c>
      <c r="F252" s="114">
        <v>2.1</v>
      </c>
      <c r="G252" s="114">
        <v>1.4</v>
      </c>
      <c r="H252" s="114">
        <f t="shared" si="10"/>
        <v>49541</v>
      </c>
      <c r="I252" s="114">
        <v>42572</v>
      </c>
      <c r="J252" s="99">
        <v>6969</v>
      </c>
    </row>
    <row r="253" spans="2:10" ht="45" x14ac:dyDescent="0.25">
      <c r="B253" s="790"/>
      <c r="C253" s="444" t="s">
        <v>1040</v>
      </c>
      <c r="D253" s="432">
        <v>100</v>
      </c>
      <c r="E253" s="421" t="s">
        <v>62</v>
      </c>
      <c r="F253" s="114">
        <v>1.4</v>
      </c>
      <c r="G253" s="114">
        <v>1</v>
      </c>
      <c r="H253" s="114">
        <f t="shared" si="10"/>
        <v>32272</v>
      </c>
      <c r="I253" s="114">
        <v>26898</v>
      </c>
      <c r="J253" s="99">
        <v>5374</v>
      </c>
    </row>
    <row r="254" spans="2:10" ht="45" x14ac:dyDescent="0.25">
      <c r="B254" s="790"/>
      <c r="C254" s="444" t="s">
        <v>1041</v>
      </c>
      <c r="D254" s="432">
        <v>100</v>
      </c>
      <c r="E254" s="421" t="s">
        <v>62</v>
      </c>
      <c r="F254" s="114">
        <v>1.1000000000000001</v>
      </c>
      <c r="G254" s="114">
        <v>0.5</v>
      </c>
      <c r="H254" s="114">
        <f t="shared" si="10"/>
        <v>28294</v>
      </c>
      <c r="I254" s="114">
        <v>22516</v>
      </c>
      <c r="J254" s="99">
        <v>5778</v>
      </c>
    </row>
    <row r="255" spans="2:10" ht="45" x14ac:dyDescent="0.25">
      <c r="B255" s="790"/>
      <c r="C255" s="444" t="s">
        <v>1056</v>
      </c>
      <c r="D255" s="432">
        <v>100</v>
      </c>
      <c r="E255" s="421" t="s">
        <v>62</v>
      </c>
      <c r="F255" s="114">
        <v>1.2</v>
      </c>
      <c r="G255" s="114">
        <v>2.6</v>
      </c>
      <c r="H255" s="114">
        <f>I255+J255</f>
        <v>27695</v>
      </c>
      <c r="I255" s="114">
        <v>22560</v>
      </c>
      <c r="J255" s="99">
        <v>5135</v>
      </c>
    </row>
    <row r="256" spans="2:10" ht="45" x14ac:dyDescent="0.25">
      <c r="B256" s="790"/>
      <c r="C256" s="444" t="s">
        <v>1057</v>
      </c>
      <c r="D256" s="432">
        <v>100</v>
      </c>
      <c r="E256" s="421" t="s">
        <v>62</v>
      </c>
      <c r="F256" s="114">
        <v>1</v>
      </c>
      <c r="G256" s="114">
        <v>0.6</v>
      </c>
      <c r="H256" s="114">
        <f>I256+J256</f>
        <v>24397</v>
      </c>
      <c r="I256" s="114">
        <v>19268</v>
      </c>
      <c r="J256" s="99">
        <v>5129</v>
      </c>
    </row>
    <row r="257" spans="2:10" ht="45" x14ac:dyDescent="0.25">
      <c r="B257" s="790"/>
      <c r="C257" s="444" t="s">
        <v>1058</v>
      </c>
      <c r="D257" s="432">
        <v>100</v>
      </c>
      <c r="E257" s="421" t="s">
        <v>62</v>
      </c>
      <c r="F257" s="114">
        <v>2.1</v>
      </c>
      <c r="G257" s="114">
        <v>4.0999999999999996</v>
      </c>
      <c r="H257" s="114">
        <f t="shared" ref="H257:H266" si="11">I257+J257</f>
        <v>46116</v>
      </c>
      <c r="I257" s="114">
        <v>40281</v>
      </c>
      <c r="J257" s="99">
        <v>5835</v>
      </c>
    </row>
    <row r="258" spans="2:10" ht="45" x14ac:dyDescent="0.25">
      <c r="B258" s="790"/>
      <c r="C258" s="444" t="s">
        <v>1059</v>
      </c>
      <c r="D258" s="432">
        <v>100</v>
      </c>
      <c r="E258" s="421" t="s">
        <v>62</v>
      </c>
      <c r="F258" s="114">
        <v>1.4</v>
      </c>
      <c r="G258" s="114">
        <v>2</v>
      </c>
      <c r="H258" s="114">
        <f t="shared" si="11"/>
        <v>32158</v>
      </c>
      <c r="I258" s="114">
        <v>25417</v>
      </c>
      <c r="J258" s="99">
        <v>6741</v>
      </c>
    </row>
    <row r="259" spans="2:10" ht="45" x14ac:dyDescent="0.25">
      <c r="B259" s="790"/>
      <c r="C259" s="444" t="s">
        <v>1060</v>
      </c>
      <c r="D259" s="432">
        <v>100</v>
      </c>
      <c r="E259" s="421" t="s">
        <v>62</v>
      </c>
      <c r="F259" s="114">
        <v>1.4</v>
      </c>
      <c r="G259" s="114">
        <v>1.1000000000000001</v>
      </c>
      <c r="H259" s="114">
        <f t="shared" si="11"/>
        <v>34789</v>
      </c>
      <c r="I259" s="114">
        <v>28406</v>
      </c>
      <c r="J259" s="99">
        <v>6383</v>
      </c>
    </row>
    <row r="260" spans="2:10" ht="45" x14ac:dyDescent="0.25">
      <c r="B260" s="790"/>
      <c r="C260" s="444" t="s">
        <v>1061</v>
      </c>
      <c r="D260" s="432">
        <v>100</v>
      </c>
      <c r="E260" s="421" t="s">
        <v>62</v>
      </c>
      <c r="F260" s="114">
        <v>0.7</v>
      </c>
      <c r="G260" s="114">
        <v>0.9</v>
      </c>
      <c r="H260" s="114">
        <f t="shared" si="11"/>
        <v>20456</v>
      </c>
      <c r="I260" s="114">
        <v>15622</v>
      </c>
      <c r="J260" s="99">
        <v>4834</v>
      </c>
    </row>
    <row r="261" spans="2:10" ht="45" x14ac:dyDescent="0.25">
      <c r="B261" s="790"/>
      <c r="C261" s="444" t="s">
        <v>1062</v>
      </c>
      <c r="D261" s="432">
        <v>100</v>
      </c>
      <c r="E261" s="421" t="s">
        <v>62</v>
      </c>
      <c r="F261" s="114">
        <v>1.7</v>
      </c>
      <c r="G261" s="114">
        <v>1.9</v>
      </c>
      <c r="H261" s="114">
        <f t="shared" si="11"/>
        <v>40397</v>
      </c>
      <c r="I261" s="114">
        <v>33721</v>
      </c>
      <c r="J261" s="99">
        <v>6676</v>
      </c>
    </row>
    <row r="262" spans="2:10" ht="45" x14ac:dyDescent="0.25">
      <c r="B262" s="790"/>
      <c r="C262" s="444" t="s">
        <v>1063</v>
      </c>
      <c r="D262" s="432">
        <v>100</v>
      </c>
      <c r="E262" s="421" t="s">
        <v>62</v>
      </c>
      <c r="F262" s="114">
        <v>2</v>
      </c>
      <c r="G262" s="114">
        <v>2</v>
      </c>
      <c r="H262" s="114">
        <f t="shared" si="11"/>
        <v>47783</v>
      </c>
      <c r="I262" s="114">
        <v>38957</v>
      </c>
      <c r="J262" s="99">
        <v>8826</v>
      </c>
    </row>
    <row r="263" spans="2:10" ht="45" x14ac:dyDescent="0.25">
      <c r="B263" s="790"/>
      <c r="C263" s="449" t="s">
        <v>1067</v>
      </c>
      <c r="D263" s="432">
        <v>100</v>
      </c>
      <c r="E263" s="421" t="s">
        <v>62</v>
      </c>
      <c r="F263" s="114">
        <v>2</v>
      </c>
      <c r="G263" s="114">
        <v>2.1</v>
      </c>
      <c r="H263" s="114">
        <f t="shared" si="11"/>
        <v>45177</v>
      </c>
      <c r="I263" s="114">
        <v>38052</v>
      </c>
      <c r="J263" s="99">
        <v>7125</v>
      </c>
    </row>
    <row r="264" spans="2:10" ht="45" x14ac:dyDescent="0.25">
      <c r="B264" s="790"/>
      <c r="C264" s="444" t="s">
        <v>1064</v>
      </c>
      <c r="D264" s="432">
        <v>100</v>
      </c>
      <c r="E264" s="421" t="s">
        <v>62</v>
      </c>
      <c r="F264" s="114">
        <v>1.4</v>
      </c>
      <c r="G264" s="114">
        <v>0.4</v>
      </c>
      <c r="H264" s="114">
        <f t="shared" si="11"/>
        <v>33306</v>
      </c>
      <c r="I264" s="114">
        <v>28328</v>
      </c>
      <c r="J264" s="99">
        <v>4978</v>
      </c>
    </row>
    <row r="265" spans="2:10" ht="45" x14ac:dyDescent="0.25">
      <c r="B265" s="790"/>
      <c r="C265" s="444" t="s">
        <v>1065</v>
      </c>
      <c r="D265" s="432">
        <v>100</v>
      </c>
      <c r="E265" s="421" t="s">
        <v>62</v>
      </c>
      <c r="F265" s="114">
        <v>2.4</v>
      </c>
      <c r="G265" s="114">
        <v>1.7</v>
      </c>
      <c r="H265" s="114">
        <f t="shared" si="11"/>
        <v>54680</v>
      </c>
      <c r="I265" s="114">
        <v>46047</v>
      </c>
      <c r="J265" s="99">
        <v>8633</v>
      </c>
    </row>
    <row r="266" spans="2:10" ht="45" x14ac:dyDescent="0.25">
      <c r="B266" s="790"/>
      <c r="C266" s="444" t="s">
        <v>1066</v>
      </c>
      <c r="D266" s="432">
        <v>100</v>
      </c>
      <c r="E266" s="421" t="s">
        <v>62</v>
      </c>
      <c r="F266" s="114">
        <v>2.4</v>
      </c>
      <c r="G266" s="114">
        <v>4.5999999999999996</v>
      </c>
      <c r="H266" s="114">
        <f t="shared" si="11"/>
        <v>58518</v>
      </c>
      <c r="I266" s="114">
        <v>52570</v>
      </c>
      <c r="J266" s="99">
        <v>5948</v>
      </c>
    </row>
    <row r="267" spans="2:10" ht="45" x14ac:dyDescent="0.25">
      <c r="B267" s="790"/>
      <c r="C267" s="444" t="s">
        <v>1069</v>
      </c>
      <c r="D267" s="432">
        <v>100</v>
      </c>
      <c r="E267" s="421" t="s">
        <v>62</v>
      </c>
      <c r="F267" s="114">
        <v>2.1</v>
      </c>
      <c r="G267" s="114">
        <v>1.9</v>
      </c>
      <c r="H267" s="114">
        <f>I267+J267</f>
        <v>41754</v>
      </c>
      <c r="I267" s="114">
        <v>35806</v>
      </c>
      <c r="J267" s="99">
        <v>5948</v>
      </c>
    </row>
    <row r="268" spans="2:10" ht="45" x14ac:dyDescent="0.25">
      <c r="B268" s="790"/>
      <c r="C268" s="444" t="s">
        <v>1072</v>
      </c>
      <c r="D268" s="432">
        <v>100</v>
      </c>
      <c r="E268" s="421" t="s">
        <v>62</v>
      </c>
      <c r="F268" s="114">
        <v>0.5</v>
      </c>
      <c r="G268" s="114">
        <v>3.2</v>
      </c>
      <c r="H268" s="114">
        <f t="shared" ref="H268:H270" si="12">I268+J268</f>
        <v>7152</v>
      </c>
      <c r="I268" s="114">
        <v>6150</v>
      </c>
      <c r="J268" s="99">
        <v>1002</v>
      </c>
    </row>
    <row r="269" spans="2:10" ht="45" x14ac:dyDescent="0.25">
      <c r="B269" s="790"/>
      <c r="C269" s="444" t="s">
        <v>1070</v>
      </c>
      <c r="D269" s="432">
        <v>100</v>
      </c>
      <c r="E269" s="421" t="s">
        <v>62</v>
      </c>
      <c r="F269" s="114">
        <v>0.4</v>
      </c>
      <c r="G269" s="114">
        <v>1.4</v>
      </c>
      <c r="H269" s="114">
        <f t="shared" si="12"/>
        <v>29872</v>
      </c>
      <c r="I269" s="114">
        <v>17960</v>
      </c>
      <c r="J269" s="99">
        <v>11912</v>
      </c>
    </row>
    <row r="270" spans="2:10" ht="45" x14ac:dyDescent="0.25">
      <c r="B270" s="790"/>
      <c r="C270" s="444" t="s">
        <v>1071</v>
      </c>
      <c r="D270" s="432">
        <v>100</v>
      </c>
      <c r="E270" s="421" t="s">
        <v>62</v>
      </c>
      <c r="F270" s="114">
        <v>0.7</v>
      </c>
      <c r="G270" s="114">
        <v>2.1</v>
      </c>
      <c r="H270" s="114">
        <f t="shared" si="12"/>
        <v>45449</v>
      </c>
      <c r="I270" s="114">
        <v>27314</v>
      </c>
      <c r="J270" s="99">
        <v>18135</v>
      </c>
    </row>
    <row r="271" spans="2:10" s="342" customFormat="1" ht="15.75" x14ac:dyDescent="0.25">
      <c r="B271" s="415"/>
      <c r="C271" s="444"/>
      <c r="D271" s="432"/>
      <c r="E271" s="421"/>
      <c r="F271" s="114"/>
      <c r="G271" s="114"/>
      <c r="H271" s="114"/>
      <c r="I271" s="114"/>
      <c r="J271" s="471">
        <f>H10+H12+H15+H18+H19+H20+H21+H22+H23+H24+H25+H26+H27+H28+H29+H30+H31+H32+H33+H34+H35+H36+H37</f>
        <v>1441241.7000000002</v>
      </c>
    </row>
    <row r="272" spans="2:10" x14ac:dyDescent="0.25">
      <c r="B272" s="65"/>
      <c r="C272" s="450"/>
      <c r="D272" s="215"/>
      <c r="E272" s="77"/>
      <c r="F272" s="70"/>
      <c r="G272" s="70"/>
      <c r="H272" s="20"/>
      <c r="I272" s="20"/>
      <c r="J272" s="27"/>
    </row>
    <row r="273" spans="2:10" ht="60" x14ac:dyDescent="0.25">
      <c r="B273" s="950" t="s">
        <v>44</v>
      </c>
      <c r="C273" s="473" t="s">
        <v>1079</v>
      </c>
      <c r="D273" s="413">
        <v>100</v>
      </c>
      <c r="E273" s="420" t="s">
        <v>605</v>
      </c>
      <c r="F273" s="399" t="s">
        <v>40</v>
      </c>
      <c r="G273" s="399" t="s">
        <v>40</v>
      </c>
      <c r="H273" s="399">
        <v>0</v>
      </c>
      <c r="I273" s="399">
        <v>0</v>
      </c>
      <c r="J273" s="100">
        <v>0</v>
      </c>
    </row>
    <row r="274" spans="2:10" ht="75" x14ac:dyDescent="0.25">
      <c r="B274" s="950"/>
      <c r="C274" s="474" t="s">
        <v>607</v>
      </c>
      <c r="D274" s="432">
        <v>100</v>
      </c>
      <c r="E274" s="417" t="s">
        <v>606</v>
      </c>
      <c r="F274" s="399" t="s">
        <v>40</v>
      </c>
      <c r="G274" s="399" t="s">
        <v>40</v>
      </c>
      <c r="H274" s="399">
        <v>0</v>
      </c>
      <c r="I274" s="399">
        <v>0</v>
      </c>
      <c r="J274" s="100">
        <v>0</v>
      </c>
    </row>
    <row r="275" spans="2:10" ht="60" x14ac:dyDescent="0.25">
      <c r="B275" s="950"/>
      <c r="C275" s="474" t="s">
        <v>608</v>
      </c>
      <c r="D275" s="100">
        <v>100</v>
      </c>
      <c r="E275" s="417" t="s">
        <v>815</v>
      </c>
      <c r="F275" s="100">
        <v>86.3</v>
      </c>
      <c r="G275" s="100">
        <v>81</v>
      </c>
      <c r="H275" s="100">
        <v>0</v>
      </c>
      <c r="I275" s="100">
        <v>0</v>
      </c>
      <c r="J275" s="100">
        <v>0</v>
      </c>
    </row>
    <row r="276" spans="2:10" ht="60" x14ac:dyDescent="0.25">
      <c r="B276" s="950"/>
      <c r="C276" s="474" t="s">
        <v>611</v>
      </c>
      <c r="D276" s="100">
        <v>100</v>
      </c>
      <c r="E276" s="417" t="s">
        <v>814</v>
      </c>
      <c r="F276" s="100">
        <v>12</v>
      </c>
      <c r="G276" s="300">
        <v>100</v>
      </c>
      <c r="H276" s="300">
        <v>0</v>
      </c>
      <c r="I276" s="300">
        <v>0</v>
      </c>
      <c r="J276" s="100">
        <v>0</v>
      </c>
    </row>
    <row r="277" spans="2:10" ht="75" x14ac:dyDescent="0.25">
      <c r="B277" s="950"/>
      <c r="C277" s="474" t="s">
        <v>612</v>
      </c>
      <c r="D277" s="100">
        <v>100</v>
      </c>
      <c r="E277" s="417" t="s">
        <v>793</v>
      </c>
      <c r="F277" s="100">
        <v>7</v>
      </c>
      <c r="G277" s="100">
        <v>100</v>
      </c>
      <c r="H277" s="100">
        <v>0</v>
      </c>
      <c r="I277" s="100">
        <v>0</v>
      </c>
      <c r="J277" s="100">
        <v>0</v>
      </c>
    </row>
    <row r="278" spans="2:10" ht="75" x14ac:dyDescent="0.25">
      <c r="B278" s="950"/>
      <c r="C278" s="474" t="s">
        <v>615</v>
      </c>
      <c r="D278" s="100">
        <v>100</v>
      </c>
      <c r="E278" s="417" t="s">
        <v>796</v>
      </c>
      <c r="F278" s="100">
        <v>9.6</v>
      </c>
      <c r="G278" s="100">
        <v>9.5</v>
      </c>
      <c r="H278" s="100">
        <v>0</v>
      </c>
      <c r="I278" s="100">
        <v>0</v>
      </c>
      <c r="J278" s="100">
        <v>0</v>
      </c>
    </row>
    <row r="279" spans="2:10" ht="150" x14ac:dyDescent="0.25">
      <c r="B279" s="950"/>
      <c r="C279" s="474" t="s">
        <v>616</v>
      </c>
      <c r="D279" s="100">
        <v>100</v>
      </c>
      <c r="E279" s="417" t="s">
        <v>794</v>
      </c>
      <c r="F279" s="100">
        <v>100</v>
      </c>
      <c r="G279" s="100">
        <v>64.7</v>
      </c>
      <c r="H279" s="100">
        <v>0</v>
      </c>
      <c r="I279" s="100">
        <v>0</v>
      </c>
      <c r="J279" s="100">
        <v>0</v>
      </c>
    </row>
    <row r="280" spans="2:10" ht="75" x14ac:dyDescent="0.25">
      <c r="B280" s="950"/>
      <c r="C280" s="474" t="s">
        <v>617</v>
      </c>
      <c r="D280" s="100">
        <v>100</v>
      </c>
      <c r="E280" s="417" t="s">
        <v>795</v>
      </c>
      <c r="F280" s="100">
        <v>100</v>
      </c>
      <c r="G280" s="100">
        <v>100</v>
      </c>
      <c r="H280" s="100">
        <v>0</v>
      </c>
      <c r="I280" s="100">
        <v>0</v>
      </c>
      <c r="J280" s="100">
        <v>0</v>
      </c>
    </row>
    <row r="281" spans="2:10" ht="45" x14ac:dyDescent="0.25">
      <c r="B281" s="950"/>
      <c r="C281" s="475" t="s">
        <v>618</v>
      </c>
      <c r="D281" s="400">
        <v>100</v>
      </c>
      <c r="E281" s="417" t="s">
        <v>306</v>
      </c>
      <c r="F281" s="100" t="s">
        <v>40</v>
      </c>
      <c r="G281" s="100" t="s">
        <v>40</v>
      </c>
      <c r="H281" s="114">
        <f t="shared" ref="H281:H293" si="13">I281+J281</f>
        <v>6856</v>
      </c>
      <c r="I281" s="114">
        <v>0</v>
      </c>
      <c r="J281" s="99">
        <v>6856</v>
      </c>
    </row>
    <row r="282" spans="2:10" ht="45" x14ac:dyDescent="0.25">
      <c r="B282" s="950"/>
      <c r="C282" s="475" t="s">
        <v>619</v>
      </c>
      <c r="D282" s="400">
        <v>100</v>
      </c>
      <c r="E282" s="417" t="s">
        <v>306</v>
      </c>
      <c r="F282" s="100" t="s">
        <v>40</v>
      </c>
      <c r="G282" s="100" t="s">
        <v>40</v>
      </c>
      <c r="H282" s="114">
        <f t="shared" si="13"/>
        <v>9854</v>
      </c>
      <c r="I282" s="114">
        <v>0</v>
      </c>
      <c r="J282" s="99">
        <v>9854</v>
      </c>
    </row>
    <row r="283" spans="2:10" ht="45" x14ac:dyDescent="0.25">
      <c r="B283" s="950"/>
      <c r="C283" s="452" t="s">
        <v>620</v>
      </c>
      <c r="D283" s="100">
        <v>100</v>
      </c>
      <c r="E283" s="417" t="s">
        <v>306</v>
      </c>
      <c r="F283" s="100" t="s">
        <v>40</v>
      </c>
      <c r="G283" s="100" t="s">
        <v>40</v>
      </c>
      <c r="H283" s="114">
        <f t="shared" si="13"/>
        <v>3831.6</v>
      </c>
      <c r="I283" s="114">
        <v>0</v>
      </c>
      <c r="J283" s="99">
        <v>3831.6</v>
      </c>
    </row>
    <row r="284" spans="2:10" ht="45" x14ac:dyDescent="0.25">
      <c r="B284" s="950"/>
      <c r="C284" s="452" t="s">
        <v>621</v>
      </c>
      <c r="D284" s="100">
        <v>100</v>
      </c>
      <c r="E284" s="417" t="s">
        <v>210</v>
      </c>
      <c r="F284" s="100" t="s">
        <v>40</v>
      </c>
      <c r="G284" s="100" t="s">
        <v>40</v>
      </c>
      <c r="H284" s="114">
        <f t="shared" si="13"/>
        <v>2959</v>
      </c>
      <c r="I284" s="114">
        <v>0</v>
      </c>
      <c r="J284" s="99">
        <v>2959</v>
      </c>
    </row>
    <row r="285" spans="2:10" ht="120" x14ac:dyDescent="0.25">
      <c r="B285" s="950"/>
      <c r="C285" s="453" t="s">
        <v>792</v>
      </c>
      <c r="D285" s="201">
        <v>100</v>
      </c>
      <c r="E285" s="423" t="s">
        <v>776</v>
      </c>
      <c r="F285" s="201" t="s">
        <v>40</v>
      </c>
      <c r="G285" s="201" t="s">
        <v>40</v>
      </c>
      <c r="H285" s="426">
        <f t="shared" si="13"/>
        <v>8826</v>
      </c>
      <c r="I285" s="426">
        <v>0</v>
      </c>
      <c r="J285" s="108">
        <v>8826</v>
      </c>
    </row>
    <row r="286" spans="2:10" ht="60" x14ac:dyDescent="0.25">
      <c r="B286" s="950"/>
      <c r="C286" s="451" t="s">
        <v>622</v>
      </c>
      <c r="D286" s="201">
        <v>100</v>
      </c>
      <c r="E286" s="423" t="s">
        <v>805</v>
      </c>
      <c r="F286" s="201" t="s">
        <v>40</v>
      </c>
      <c r="G286" s="201" t="s">
        <v>40</v>
      </c>
      <c r="H286" s="426">
        <f t="shared" si="13"/>
        <v>3182.3</v>
      </c>
      <c r="I286" s="426">
        <v>0</v>
      </c>
      <c r="J286" s="108">
        <v>3182.3</v>
      </c>
    </row>
    <row r="287" spans="2:10" ht="30" x14ac:dyDescent="0.25">
      <c r="B287" s="950"/>
      <c r="C287" s="446" t="s">
        <v>623</v>
      </c>
      <c r="D287" s="100">
        <v>100</v>
      </c>
      <c r="E287" s="417" t="s">
        <v>92</v>
      </c>
      <c r="F287" s="100" t="s">
        <v>40</v>
      </c>
      <c r="G287" s="100" t="s">
        <v>40</v>
      </c>
      <c r="H287" s="114">
        <f t="shared" si="13"/>
        <v>8748</v>
      </c>
      <c r="I287" s="114">
        <v>0</v>
      </c>
      <c r="J287" s="99">
        <v>8748</v>
      </c>
    </row>
    <row r="288" spans="2:10" ht="30" x14ac:dyDescent="0.25">
      <c r="B288" s="950"/>
      <c r="C288" s="452" t="s">
        <v>624</v>
      </c>
      <c r="D288" s="100">
        <v>100</v>
      </c>
      <c r="E288" s="417" t="s">
        <v>92</v>
      </c>
      <c r="F288" s="100" t="s">
        <v>40</v>
      </c>
      <c r="G288" s="100" t="s">
        <v>40</v>
      </c>
      <c r="H288" s="114">
        <f t="shared" si="13"/>
        <v>17170</v>
      </c>
      <c r="I288" s="114">
        <v>0</v>
      </c>
      <c r="J288" s="99">
        <v>17170</v>
      </c>
    </row>
    <row r="289" spans="2:10" ht="30" x14ac:dyDescent="0.25">
      <c r="B289" s="950"/>
      <c r="C289" s="452" t="s">
        <v>625</v>
      </c>
      <c r="D289" s="100">
        <v>100</v>
      </c>
      <c r="E289" s="417" t="s">
        <v>92</v>
      </c>
      <c r="F289" s="100" t="s">
        <v>40</v>
      </c>
      <c r="G289" s="100" t="s">
        <v>40</v>
      </c>
      <c r="H289" s="114">
        <f t="shared" si="13"/>
        <v>5156</v>
      </c>
      <c r="I289" s="114">
        <v>0</v>
      </c>
      <c r="J289" s="99">
        <v>5156</v>
      </c>
    </row>
    <row r="290" spans="2:10" ht="30" x14ac:dyDescent="0.25">
      <c r="B290" s="950"/>
      <c r="C290" s="452" t="s">
        <v>626</v>
      </c>
      <c r="D290" s="100">
        <v>100</v>
      </c>
      <c r="E290" s="417" t="s">
        <v>92</v>
      </c>
      <c r="F290" s="100" t="s">
        <v>40</v>
      </c>
      <c r="G290" s="100" t="s">
        <v>40</v>
      </c>
      <c r="H290" s="114">
        <f t="shared" si="13"/>
        <v>5276</v>
      </c>
      <c r="I290" s="114">
        <v>0</v>
      </c>
      <c r="J290" s="99">
        <v>5276</v>
      </c>
    </row>
    <row r="291" spans="2:10" ht="30" x14ac:dyDescent="0.25">
      <c r="B291" s="950"/>
      <c r="C291" s="452" t="s">
        <v>627</v>
      </c>
      <c r="D291" s="100">
        <v>100</v>
      </c>
      <c r="E291" s="417" t="s">
        <v>92</v>
      </c>
      <c r="F291" s="100" t="s">
        <v>40</v>
      </c>
      <c r="G291" s="100" t="s">
        <v>40</v>
      </c>
      <c r="H291" s="114">
        <f t="shared" si="13"/>
        <v>8343</v>
      </c>
      <c r="I291" s="114">
        <v>0</v>
      </c>
      <c r="J291" s="99">
        <v>8343</v>
      </c>
    </row>
    <row r="292" spans="2:10" ht="60" x14ac:dyDescent="0.25">
      <c r="B292" s="950"/>
      <c r="C292" s="453" t="s">
        <v>753</v>
      </c>
      <c r="D292" s="201">
        <v>100</v>
      </c>
      <c r="E292" s="423" t="s">
        <v>754</v>
      </c>
      <c r="F292" s="100" t="s">
        <v>40</v>
      </c>
      <c r="G292" s="100" t="s">
        <v>40</v>
      </c>
      <c r="H292" s="426">
        <f t="shared" si="13"/>
        <v>2374.1</v>
      </c>
      <c r="I292" s="426">
        <v>0</v>
      </c>
      <c r="J292" s="108">
        <v>2374.1</v>
      </c>
    </row>
    <row r="293" spans="2:10" ht="45" x14ac:dyDescent="0.25">
      <c r="B293" s="950"/>
      <c r="C293" s="452" t="s">
        <v>698</v>
      </c>
      <c r="D293" s="100">
        <v>100</v>
      </c>
      <c r="E293" s="417" t="s">
        <v>83</v>
      </c>
      <c r="F293" s="100">
        <v>9.8000000000000007</v>
      </c>
      <c r="G293" s="100">
        <v>7.3</v>
      </c>
      <c r="H293" s="114">
        <f t="shared" si="13"/>
        <v>6631.2999999999993</v>
      </c>
      <c r="I293" s="114">
        <v>3807.2</v>
      </c>
      <c r="J293" s="99">
        <v>2824.1</v>
      </c>
    </row>
    <row r="294" spans="2:10" ht="45" x14ac:dyDescent="0.25">
      <c r="B294" s="950"/>
      <c r="C294" s="452" t="s">
        <v>699</v>
      </c>
      <c r="D294" s="100">
        <v>100</v>
      </c>
      <c r="E294" s="417" t="s">
        <v>83</v>
      </c>
      <c r="F294" s="100">
        <v>18.8</v>
      </c>
      <c r="G294" s="100">
        <v>14.7</v>
      </c>
      <c r="H294" s="114">
        <v>11904.2</v>
      </c>
      <c r="I294" s="114" t="s">
        <v>630</v>
      </c>
      <c r="J294" s="99">
        <v>4873</v>
      </c>
    </row>
    <row r="295" spans="2:10" x14ac:dyDescent="0.25">
      <c r="B295" s="950"/>
      <c r="C295" s="454" t="s">
        <v>700</v>
      </c>
      <c r="D295" s="305">
        <v>100</v>
      </c>
      <c r="E295" s="303" t="s">
        <v>83</v>
      </c>
      <c r="F295" s="100">
        <v>13.1</v>
      </c>
      <c r="G295" s="100">
        <v>9.3000000000000007</v>
      </c>
      <c r="H295" s="114">
        <v>8215.6</v>
      </c>
      <c r="I295" s="114" t="s">
        <v>633</v>
      </c>
      <c r="J295" s="99">
        <v>3287.4</v>
      </c>
    </row>
    <row r="296" spans="2:10" ht="45" x14ac:dyDescent="0.25">
      <c r="B296" s="950"/>
      <c r="C296" s="448" t="s">
        <v>701</v>
      </c>
      <c r="D296" s="306">
        <v>100</v>
      </c>
      <c r="E296" s="304" t="s">
        <v>83</v>
      </c>
      <c r="F296" s="100">
        <v>12.9</v>
      </c>
      <c r="G296" s="100">
        <v>9.6999999999999993</v>
      </c>
      <c r="H296" s="114">
        <v>8233.7999999999993</v>
      </c>
      <c r="I296" s="114">
        <v>4763.2</v>
      </c>
      <c r="J296" s="99">
        <v>3470.6</v>
      </c>
    </row>
    <row r="297" spans="2:10" ht="45" x14ac:dyDescent="0.25">
      <c r="B297" s="950"/>
      <c r="C297" s="455" t="s">
        <v>702</v>
      </c>
      <c r="D297" s="306">
        <v>100</v>
      </c>
      <c r="E297" s="259" t="s">
        <v>83</v>
      </c>
      <c r="F297" s="100">
        <v>12.9</v>
      </c>
      <c r="G297" s="100">
        <v>9.8000000000000007</v>
      </c>
      <c r="H297" s="114">
        <f t="shared" ref="H297:H305" si="14">I297+J297</f>
        <v>13005.6</v>
      </c>
      <c r="I297" s="114">
        <v>7936.1</v>
      </c>
      <c r="J297" s="99">
        <v>5069.5</v>
      </c>
    </row>
    <row r="298" spans="2:10" ht="45" x14ac:dyDescent="0.25">
      <c r="B298" s="950"/>
      <c r="C298" s="455" t="s">
        <v>703</v>
      </c>
      <c r="D298" s="306">
        <v>100</v>
      </c>
      <c r="E298" s="259" t="s">
        <v>83</v>
      </c>
      <c r="F298" s="100">
        <v>21.7</v>
      </c>
      <c r="G298" s="100">
        <v>17.899999999999999</v>
      </c>
      <c r="H298" s="114">
        <f t="shared" si="14"/>
        <v>7626.7999999999993</v>
      </c>
      <c r="I298" s="114">
        <v>4380.2</v>
      </c>
      <c r="J298" s="99">
        <v>3246.6</v>
      </c>
    </row>
    <row r="299" spans="2:10" ht="45" x14ac:dyDescent="0.25">
      <c r="B299" s="950"/>
      <c r="C299" s="445" t="s">
        <v>703</v>
      </c>
      <c r="D299" s="306">
        <v>100</v>
      </c>
      <c r="E299" s="259" t="s">
        <v>83</v>
      </c>
      <c r="F299" s="100">
        <v>21.7</v>
      </c>
      <c r="G299" s="100">
        <v>17.899999999999999</v>
      </c>
      <c r="H299" s="114">
        <f t="shared" si="14"/>
        <v>15393.6</v>
      </c>
      <c r="I299" s="114">
        <v>9316.7000000000007</v>
      </c>
      <c r="J299" s="99">
        <v>6076.9</v>
      </c>
    </row>
    <row r="300" spans="2:10" ht="45" x14ac:dyDescent="0.25">
      <c r="B300" s="950"/>
      <c r="C300" s="445" t="s">
        <v>704</v>
      </c>
      <c r="D300" s="100">
        <v>100</v>
      </c>
      <c r="E300" s="417" t="s">
        <v>83</v>
      </c>
      <c r="F300" s="100">
        <v>21.7</v>
      </c>
      <c r="G300" s="100">
        <v>16.100000000000001</v>
      </c>
      <c r="H300" s="114">
        <f t="shared" si="14"/>
        <v>13473.2</v>
      </c>
      <c r="I300" s="114">
        <v>7862.2</v>
      </c>
      <c r="J300" s="99">
        <v>5611</v>
      </c>
    </row>
    <row r="301" spans="2:10" ht="45" x14ac:dyDescent="0.25">
      <c r="B301" s="950"/>
      <c r="C301" s="452" t="s">
        <v>636</v>
      </c>
      <c r="D301" s="100">
        <v>100</v>
      </c>
      <c r="E301" s="417" t="s">
        <v>62</v>
      </c>
      <c r="F301" s="100">
        <v>17.600000000000001</v>
      </c>
      <c r="G301" s="100">
        <v>7.9</v>
      </c>
      <c r="H301" s="114">
        <f t="shared" si="14"/>
        <v>22626.800000000003</v>
      </c>
      <c r="I301" s="114">
        <v>18388.400000000001</v>
      </c>
      <c r="J301" s="99">
        <v>4238.3999999999996</v>
      </c>
    </row>
    <row r="302" spans="2:10" ht="45" x14ac:dyDescent="0.25">
      <c r="B302" s="950"/>
      <c r="C302" s="452" t="s">
        <v>651</v>
      </c>
      <c r="D302" s="100">
        <v>100</v>
      </c>
      <c r="E302" s="417" t="s">
        <v>62</v>
      </c>
      <c r="F302" s="100">
        <v>9.1</v>
      </c>
      <c r="G302" s="100">
        <v>10.7</v>
      </c>
      <c r="H302" s="114">
        <f t="shared" si="14"/>
        <v>11650.9</v>
      </c>
      <c r="I302" s="114">
        <v>9258</v>
      </c>
      <c r="J302" s="99">
        <v>2392.9</v>
      </c>
    </row>
    <row r="303" spans="2:10" ht="45" x14ac:dyDescent="0.25">
      <c r="B303" s="950"/>
      <c r="C303" s="452" t="s">
        <v>637</v>
      </c>
      <c r="D303" s="100">
        <v>100</v>
      </c>
      <c r="E303" s="417" t="s">
        <v>62</v>
      </c>
      <c r="F303" s="100">
        <v>25.7</v>
      </c>
      <c r="G303" s="100">
        <v>19.3</v>
      </c>
      <c r="H303" s="114">
        <f t="shared" si="14"/>
        <v>32619.599999999999</v>
      </c>
      <c r="I303" s="114">
        <v>25374.6</v>
      </c>
      <c r="J303" s="99">
        <v>7245</v>
      </c>
    </row>
    <row r="304" spans="2:10" ht="45" x14ac:dyDescent="0.25">
      <c r="B304" s="950"/>
      <c r="C304" s="452" t="s">
        <v>639</v>
      </c>
      <c r="D304" s="100">
        <v>100</v>
      </c>
      <c r="E304" s="417" t="s">
        <v>62</v>
      </c>
      <c r="F304" s="100">
        <v>36.299999999999997</v>
      </c>
      <c r="G304" s="100">
        <v>48.1</v>
      </c>
      <c r="H304" s="114">
        <f t="shared" si="14"/>
        <v>44429.4</v>
      </c>
      <c r="I304" s="114">
        <v>35870.5</v>
      </c>
      <c r="J304" s="99">
        <v>8558.9</v>
      </c>
    </row>
    <row r="305" spans="2:10" ht="45" x14ac:dyDescent="0.25">
      <c r="B305" s="950"/>
      <c r="C305" s="452" t="s">
        <v>640</v>
      </c>
      <c r="D305" s="100">
        <v>100</v>
      </c>
      <c r="E305" s="417" t="s">
        <v>62</v>
      </c>
      <c r="F305" s="100">
        <v>14.3</v>
      </c>
      <c r="G305" s="100">
        <v>13.9</v>
      </c>
      <c r="H305" s="114">
        <f t="shared" si="14"/>
        <v>19573</v>
      </c>
      <c r="I305" s="114">
        <v>14688</v>
      </c>
      <c r="J305" s="99">
        <v>4885</v>
      </c>
    </row>
    <row r="306" spans="2:10" s="342" customFormat="1" ht="15.75" x14ac:dyDescent="0.25">
      <c r="B306" s="403"/>
      <c r="C306" s="452"/>
      <c r="D306" s="100"/>
      <c r="E306" s="417"/>
      <c r="F306" s="100"/>
      <c r="G306" s="100"/>
      <c r="H306" s="114"/>
      <c r="I306" s="114"/>
      <c r="J306" s="99">
        <f>H273+H274+H275+H276+H277+H278+H279+H280+H281</f>
        <v>6856</v>
      </c>
    </row>
    <row r="307" spans="2:10" ht="15.75" x14ac:dyDescent="0.25">
      <c r="B307" s="416"/>
      <c r="C307" s="456"/>
      <c r="D307" s="27"/>
      <c r="E307" s="431"/>
      <c r="F307" s="27"/>
      <c r="G307" s="27"/>
      <c r="H307" s="20"/>
      <c r="I307" s="20"/>
      <c r="J307" s="472">
        <f>H273+H274+H275+H276+H277+H278+H279+H280+H281+H282</f>
        <v>16710</v>
      </c>
    </row>
    <row r="308" spans="2:10" ht="30" x14ac:dyDescent="0.25">
      <c r="B308" s="789" t="s">
        <v>70</v>
      </c>
      <c r="C308" s="931" t="s">
        <v>150</v>
      </c>
      <c r="D308" s="100">
        <v>100</v>
      </c>
      <c r="E308" s="93" t="s">
        <v>71</v>
      </c>
      <c r="F308" s="100">
        <v>100</v>
      </c>
      <c r="G308" s="100">
        <v>100</v>
      </c>
      <c r="H308" s="100">
        <v>0</v>
      </c>
      <c r="I308" s="100">
        <v>0</v>
      </c>
      <c r="J308" s="100">
        <v>0</v>
      </c>
    </row>
    <row r="309" spans="2:10" ht="45" x14ac:dyDescent="0.25">
      <c r="B309" s="790"/>
      <c r="C309" s="933"/>
      <c r="D309" s="100">
        <v>100</v>
      </c>
      <c r="E309" s="93" t="s">
        <v>791</v>
      </c>
      <c r="F309" s="100">
        <v>100</v>
      </c>
      <c r="G309" s="100">
        <v>100</v>
      </c>
      <c r="H309" s="100">
        <v>0</v>
      </c>
      <c r="I309" s="100">
        <v>0</v>
      </c>
      <c r="J309" s="100">
        <v>0</v>
      </c>
    </row>
    <row r="310" spans="2:10" ht="75" x14ac:dyDescent="0.25">
      <c r="B310" s="790"/>
      <c r="C310" s="474" t="s">
        <v>154</v>
      </c>
      <c r="D310" s="100">
        <v>100</v>
      </c>
      <c r="E310" s="93" t="s">
        <v>790</v>
      </c>
      <c r="F310" s="100">
        <v>100</v>
      </c>
      <c r="G310" s="100">
        <v>100</v>
      </c>
      <c r="H310" s="100">
        <v>0</v>
      </c>
      <c r="I310" s="100">
        <v>0</v>
      </c>
      <c r="J310" s="100">
        <v>0</v>
      </c>
    </row>
    <row r="311" spans="2:10" ht="60" x14ac:dyDescent="0.25">
      <c r="B311" s="790"/>
      <c r="C311" s="474" t="s">
        <v>155</v>
      </c>
      <c r="D311" s="100">
        <v>100</v>
      </c>
      <c r="E311" s="130" t="s">
        <v>72</v>
      </c>
      <c r="F311" s="100">
        <v>100</v>
      </c>
      <c r="G311" s="100">
        <v>100</v>
      </c>
      <c r="H311" s="100">
        <v>0</v>
      </c>
      <c r="I311" s="100">
        <v>0</v>
      </c>
      <c r="J311" s="100">
        <v>0</v>
      </c>
    </row>
    <row r="312" spans="2:10" ht="60" x14ac:dyDescent="0.25">
      <c r="B312" s="790"/>
      <c r="C312" s="474" t="s">
        <v>189</v>
      </c>
      <c r="D312" s="148">
        <v>100</v>
      </c>
      <c r="E312" s="93" t="s">
        <v>814</v>
      </c>
      <c r="F312" s="100">
        <v>100</v>
      </c>
      <c r="G312" s="100">
        <v>100</v>
      </c>
      <c r="H312" s="100">
        <v>0</v>
      </c>
      <c r="I312" s="100">
        <v>0</v>
      </c>
      <c r="J312" s="100">
        <v>0</v>
      </c>
    </row>
    <row r="313" spans="2:10" ht="30" x14ac:dyDescent="0.25">
      <c r="B313" s="790"/>
      <c r="C313" s="474" t="s">
        <v>496</v>
      </c>
      <c r="D313" s="132">
        <v>100</v>
      </c>
      <c r="E313" s="69" t="s">
        <v>816</v>
      </c>
      <c r="F313" s="100">
        <v>100</v>
      </c>
      <c r="G313" s="100">
        <v>100</v>
      </c>
      <c r="H313" s="100">
        <v>0</v>
      </c>
      <c r="I313" s="100">
        <v>0</v>
      </c>
      <c r="J313" s="100">
        <v>0</v>
      </c>
    </row>
    <row r="314" spans="2:10" ht="60" x14ac:dyDescent="0.25">
      <c r="B314" s="790"/>
      <c r="C314" s="931" t="s">
        <v>158</v>
      </c>
      <c r="D314" s="132">
        <v>100</v>
      </c>
      <c r="E314" s="93" t="s">
        <v>488</v>
      </c>
      <c r="F314" s="100">
        <v>100</v>
      </c>
      <c r="G314" s="100">
        <v>100</v>
      </c>
      <c r="H314" s="100">
        <v>0</v>
      </c>
      <c r="I314" s="100">
        <v>0</v>
      </c>
      <c r="J314" s="100">
        <v>0</v>
      </c>
    </row>
    <row r="315" spans="2:10" ht="60" x14ac:dyDescent="0.25">
      <c r="B315" s="790"/>
      <c r="C315" s="932"/>
      <c r="D315" s="132">
        <v>100</v>
      </c>
      <c r="E315" s="93" t="s">
        <v>817</v>
      </c>
      <c r="F315" s="100">
        <v>100</v>
      </c>
      <c r="G315" s="100">
        <v>100</v>
      </c>
      <c r="H315" s="100">
        <v>0</v>
      </c>
      <c r="I315" s="100">
        <v>0</v>
      </c>
      <c r="J315" s="100">
        <v>0</v>
      </c>
    </row>
    <row r="316" spans="2:10" ht="75" x14ac:dyDescent="0.25">
      <c r="B316" s="790"/>
      <c r="C316" s="932"/>
      <c r="D316" s="132">
        <v>100</v>
      </c>
      <c r="E316" s="93" t="s">
        <v>73</v>
      </c>
      <c r="F316" s="100">
        <v>100</v>
      </c>
      <c r="G316" s="100">
        <v>100</v>
      </c>
      <c r="H316" s="100">
        <v>0</v>
      </c>
      <c r="I316" s="100">
        <v>0</v>
      </c>
      <c r="J316" s="100">
        <v>0</v>
      </c>
    </row>
    <row r="317" spans="2:10" ht="75" x14ac:dyDescent="0.25">
      <c r="B317" s="790"/>
      <c r="C317" s="933"/>
      <c r="D317" s="132">
        <v>100</v>
      </c>
      <c r="E317" s="112" t="s">
        <v>74</v>
      </c>
      <c r="F317" s="100">
        <v>100</v>
      </c>
      <c r="G317" s="100">
        <v>100</v>
      </c>
      <c r="H317" s="100">
        <v>0</v>
      </c>
      <c r="I317" s="100">
        <v>0</v>
      </c>
      <c r="J317" s="100">
        <v>0</v>
      </c>
    </row>
    <row r="318" spans="2:10" ht="45" x14ac:dyDescent="0.25">
      <c r="B318" s="790"/>
      <c r="C318" s="476" t="s">
        <v>158</v>
      </c>
      <c r="D318" s="100">
        <v>100</v>
      </c>
      <c r="E318" s="112" t="s">
        <v>789</v>
      </c>
      <c r="F318" s="100">
        <v>100</v>
      </c>
      <c r="G318" s="100">
        <v>100</v>
      </c>
      <c r="H318" s="432">
        <v>13312</v>
      </c>
      <c r="I318" s="99">
        <v>0</v>
      </c>
      <c r="J318" s="432">
        <v>13312</v>
      </c>
    </row>
    <row r="319" spans="2:10" ht="45" x14ac:dyDescent="0.25">
      <c r="B319" s="790"/>
      <c r="C319" s="457" t="s">
        <v>160</v>
      </c>
      <c r="D319" s="100">
        <v>100</v>
      </c>
      <c r="E319" s="423" t="s">
        <v>83</v>
      </c>
      <c r="F319" s="100">
        <v>13.5</v>
      </c>
      <c r="G319" s="100">
        <v>8.9</v>
      </c>
      <c r="H319" s="136">
        <f t="shared" ref="H319:H339" si="15">I319+J319</f>
        <v>8793</v>
      </c>
      <c r="I319" s="114">
        <v>4911</v>
      </c>
      <c r="J319" s="432">
        <v>3882</v>
      </c>
    </row>
    <row r="320" spans="2:10" ht="45" x14ac:dyDescent="0.25">
      <c r="B320" s="790"/>
      <c r="C320" s="447" t="s">
        <v>161</v>
      </c>
      <c r="D320" s="100">
        <v>100</v>
      </c>
      <c r="E320" s="417" t="s">
        <v>83</v>
      </c>
      <c r="F320" s="100">
        <v>13.8</v>
      </c>
      <c r="G320" s="100">
        <v>9.6999999999999993</v>
      </c>
      <c r="H320" s="114">
        <f t="shared" si="15"/>
        <v>11270</v>
      </c>
      <c r="I320" s="114">
        <v>6256</v>
      </c>
      <c r="J320" s="99">
        <v>5014</v>
      </c>
    </row>
    <row r="321" spans="2:10" ht="45" x14ac:dyDescent="0.25">
      <c r="B321" s="790"/>
      <c r="C321" s="447" t="s">
        <v>162</v>
      </c>
      <c r="D321" s="100">
        <v>100</v>
      </c>
      <c r="E321" s="417" t="s">
        <v>83</v>
      </c>
      <c r="F321" s="100">
        <v>11.8</v>
      </c>
      <c r="G321" s="99">
        <v>7.7</v>
      </c>
      <c r="H321" s="114">
        <f t="shared" si="15"/>
        <v>7537</v>
      </c>
      <c r="I321" s="114">
        <v>3971</v>
      </c>
      <c r="J321" s="99">
        <v>3566</v>
      </c>
    </row>
    <row r="322" spans="2:10" ht="45" x14ac:dyDescent="0.25">
      <c r="B322" s="790"/>
      <c r="C322" s="447" t="s">
        <v>163</v>
      </c>
      <c r="D322" s="100">
        <v>100</v>
      </c>
      <c r="E322" s="417" t="s">
        <v>83</v>
      </c>
      <c r="F322" s="100">
        <v>13.1</v>
      </c>
      <c r="G322" s="99">
        <v>7.4</v>
      </c>
      <c r="H322" s="114">
        <f t="shared" si="15"/>
        <v>7350</v>
      </c>
      <c r="I322" s="114">
        <v>3984</v>
      </c>
      <c r="J322" s="99">
        <v>3366</v>
      </c>
    </row>
    <row r="323" spans="2:10" ht="45" x14ac:dyDescent="0.25">
      <c r="B323" s="790"/>
      <c r="C323" s="447" t="s">
        <v>164</v>
      </c>
      <c r="D323" s="100">
        <v>100</v>
      </c>
      <c r="E323" s="417" t="s">
        <v>83</v>
      </c>
      <c r="F323" s="100">
        <v>13.8</v>
      </c>
      <c r="G323" s="99">
        <v>9.6</v>
      </c>
      <c r="H323" s="114">
        <f t="shared" si="15"/>
        <v>9181</v>
      </c>
      <c r="I323" s="114">
        <v>5442</v>
      </c>
      <c r="J323" s="99">
        <v>3739</v>
      </c>
    </row>
    <row r="324" spans="2:10" ht="45" x14ac:dyDescent="0.25">
      <c r="B324" s="790"/>
      <c r="C324" s="447" t="s">
        <v>165</v>
      </c>
      <c r="D324" s="100">
        <v>100</v>
      </c>
      <c r="E324" s="417" t="s">
        <v>83</v>
      </c>
      <c r="F324" s="100">
        <v>28.9</v>
      </c>
      <c r="G324" s="114">
        <v>19.5</v>
      </c>
      <c r="H324" s="99">
        <f t="shared" si="15"/>
        <v>16522</v>
      </c>
      <c r="I324" s="114">
        <v>10114</v>
      </c>
      <c r="J324" s="99">
        <v>6408</v>
      </c>
    </row>
    <row r="325" spans="2:10" ht="45" x14ac:dyDescent="0.25">
      <c r="B325" s="790"/>
      <c r="C325" s="447" t="s">
        <v>166</v>
      </c>
      <c r="D325" s="100">
        <v>100</v>
      </c>
      <c r="E325" s="417" t="s">
        <v>83</v>
      </c>
      <c r="F325" s="100">
        <v>26.7</v>
      </c>
      <c r="G325" s="114">
        <v>15.3</v>
      </c>
      <c r="H325" s="114">
        <f t="shared" si="15"/>
        <v>14102</v>
      </c>
      <c r="I325" s="114">
        <v>8347</v>
      </c>
      <c r="J325" s="99">
        <v>5755</v>
      </c>
    </row>
    <row r="326" spans="2:10" ht="45" x14ac:dyDescent="0.25">
      <c r="B326" s="790"/>
      <c r="C326" s="447" t="s">
        <v>167</v>
      </c>
      <c r="D326" s="100">
        <v>100</v>
      </c>
      <c r="E326" s="417" t="s">
        <v>83</v>
      </c>
      <c r="F326" s="100">
        <v>10.7</v>
      </c>
      <c r="G326" s="114">
        <v>6.2</v>
      </c>
      <c r="H326" s="114">
        <f t="shared" si="15"/>
        <v>7136</v>
      </c>
      <c r="I326" s="114">
        <v>3760</v>
      </c>
      <c r="J326" s="99">
        <v>3376</v>
      </c>
    </row>
    <row r="327" spans="2:10" ht="45" x14ac:dyDescent="0.25">
      <c r="B327" s="790"/>
      <c r="C327" s="447" t="s">
        <v>168</v>
      </c>
      <c r="D327" s="100">
        <v>100</v>
      </c>
      <c r="E327" s="417" t="s">
        <v>83</v>
      </c>
      <c r="F327" s="100">
        <v>13.9</v>
      </c>
      <c r="G327" s="114">
        <v>8.1999999999999993</v>
      </c>
      <c r="H327" s="114">
        <f t="shared" si="15"/>
        <v>7794</v>
      </c>
      <c r="I327" s="114">
        <v>4341</v>
      </c>
      <c r="J327" s="99">
        <v>3453</v>
      </c>
    </row>
    <row r="328" spans="2:10" ht="45" x14ac:dyDescent="0.25">
      <c r="B328" s="790"/>
      <c r="C328" s="447" t="s">
        <v>169</v>
      </c>
      <c r="D328" s="100">
        <v>100</v>
      </c>
      <c r="E328" s="417" t="s">
        <v>83</v>
      </c>
      <c r="F328" s="100">
        <v>13.6</v>
      </c>
      <c r="G328" s="114">
        <v>7.6</v>
      </c>
      <c r="H328" s="114">
        <f t="shared" si="15"/>
        <v>8036</v>
      </c>
      <c r="I328" s="114">
        <v>4033</v>
      </c>
      <c r="J328" s="99">
        <v>4003</v>
      </c>
    </row>
    <row r="329" spans="2:10" ht="45" x14ac:dyDescent="0.25">
      <c r="B329" s="790"/>
      <c r="C329" s="447" t="s">
        <v>277</v>
      </c>
      <c r="D329" s="100">
        <v>100</v>
      </c>
      <c r="E329" s="417" t="s">
        <v>62</v>
      </c>
      <c r="F329" s="100">
        <v>19.399999999999999</v>
      </c>
      <c r="G329" s="99">
        <v>11.9</v>
      </c>
      <c r="H329" s="114">
        <f t="shared" si="15"/>
        <v>38063</v>
      </c>
      <c r="I329" s="114">
        <v>31489</v>
      </c>
      <c r="J329" s="99">
        <v>6574</v>
      </c>
    </row>
    <row r="330" spans="2:10" ht="45" x14ac:dyDescent="0.25">
      <c r="B330" s="790"/>
      <c r="C330" s="447" t="s">
        <v>278</v>
      </c>
      <c r="D330" s="100">
        <v>100</v>
      </c>
      <c r="E330" s="417" t="s">
        <v>62</v>
      </c>
      <c r="F330" s="100">
        <v>25.4</v>
      </c>
      <c r="G330" s="99">
        <v>32.4</v>
      </c>
      <c r="H330" s="114">
        <f t="shared" si="15"/>
        <v>35420</v>
      </c>
      <c r="I330" s="114">
        <v>30125</v>
      </c>
      <c r="J330" s="99">
        <v>5295</v>
      </c>
    </row>
    <row r="331" spans="2:10" ht="45" x14ac:dyDescent="0.25">
      <c r="B331" s="790"/>
      <c r="C331" s="447" t="s">
        <v>279</v>
      </c>
      <c r="D331" s="100">
        <v>100</v>
      </c>
      <c r="E331" s="417" t="s">
        <v>62</v>
      </c>
      <c r="F331" s="100">
        <v>9.6</v>
      </c>
      <c r="G331" s="99">
        <v>8.1</v>
      </c>
      <c r="H331" s="114">
        <f t="shared" si="15"/>
        <v>14003</v>
      </c>
      <c r="I331" s="114">
        <v>11493</v>
      </c>
      <c r="J331" s="99">
        <v>2510</v>
      </c>
    </row>
    <row r="332" spans="2:10" ht="45" x14ac:dyDescent="0.25">
      <c r="B332" s="790"/>
      <c r="C332" s="447" t="s">
        <v>280</v>
      </c>
      <c r="D332" s="100">
        <v>100</v>
      </c>
      <c r="E332" s="417" t="s">
        <v>62</v>
      </c>
      <c r="F332" s="100">
        <v>30.7</v>
      </c>
      <c r="G332" s="99">
        <v>34.799999999999997</v>
      </c>
      <c r="H332" s="114">
        <f t="shared" si="15"/>
        <v>40847</v>
      </c>
      <c r="I332" s="114">
        <v>34420</v>
      </c>
      <c r="J332" s="99">
        <v>6427</v>
      </c>
    </row>
    <row r="333" spans="2:10" ht="45" x14ac:dyDescent="0.25">
      <c r="B333" s="790"/>
      <c r="C333" s="447" t="s">
        <v>281</v>
      </c>
      <c r="D333" s="100">
        <v>100</v>
      </c>
      <c r="E333" s="417" t="s">
        <v>62</v>
      </c>
      <c r="F333" s="100">
        <v>6.3</v>
      </c>
      <c r="G333" s="99">
        <v>4.5999999999999996</v>
      </c>
      <c r="H333" s="114">
        <f t="shared" si="15"/>
        <v>10291.84</v>
      </c>
      <c r="I333" s="114">
        <v>8891.82</v>
      </c>
      <c r="J333" s="99">
        <v>1400.02</v>
      </c>
    </row>
    <row r="334" spans="2:10" ht="45" x14ac:dyDescent="0.25">
      <c r="B334" s="790"/>
      <c r="C334" s="447" t="s">
        <v>282</v>
      </c>
      <c r="D334" s="100">
        <v>100</v>
      </c>
      <c r="E334" s="417" t="s">
        <v>62</v>
      </c>
      <c r="F334" s="100">
        <v>9.1999999999999993</v>
      </c>
      <c r="G334" s="99">
        <v>1.7</v>
      </c>
      <c r="H334" s="114">
        <f t="shared" si="15"/>
        <v>13643</v>
      </c>
      <c r="I334" s="114">
        <v>10775</v>
      </c>
      <c r="J334" s="99">
        <v>2868</v>
      </c>
    </row>
    <row r="335" spans="2:10" ht="45" x14ac:dyDescent="0.25">
      <c r="B335" s="790"/>
      <c r="C335" s="447" t="s">
        <v>170</v>
      </c>
      <c r="D335" s="100">
        <v>100</v>
      </c>
      <c r="E335" s="417" t="s">
        <v>62</v>
      </c>
      <c r="F335" s="100">
        <v>6.5</v>
      </c>
      <c r="G335" s="99">
        <v>6.4</v>
      </c>
      <c r="H335" s="114">
        <f t="shared" si="15"/>
        <v>6403.3</v>
      </c>
      <c r="I335" s="114">
        <v>29.3</v>
      </c>
      <c r="J335" s="99">
        <v>6374</v>
      </c>
    </row>
    <row r="336" spans="2:10" ht="45" x14ac:dyDescent="0.25">
      <c r="B336" s="790"/>
      <c r="C336" s="447" t="s">
        <v>171</v>
      </c>
      <c r="D336" s="100">
        <v>100</v>
      </c>
      <c r="E336" s="417" t="s">
        <v>210</v>
      </c>
      <c r="F336" s="100" t="s">
        <v>40</v>
      </c>
      <c r="G336" s="99" t="s">
        <v>40</v>
      </c>
      <c r="H336" s="114">
        <f t="shared" si="15"/>
        <v>14302.8</v>
      </c>
      <c r="I336" s="114">
        <v>0</v>
      </c>
      <c r="J336" s="99">
        <v>14302.8</v>
      </c>
    </row>
    <row r="337" spans="2:10" ht="30" x14ac:dyDescent="0.25">
      <c r="B337" s="790"/>
      <c r="C337" s="447" t="s">
        <v>172</v>
      </c>
      <c r="D337" s="100">
        <v>100</v>
      </c>
      <c r="E337" s="417" t="s">
        <v>92</v>
      </c>
      <c r="F337" s="100" t="s">
        <v>40</v>
      </c>
      <c r="G337" s="99" t="s">
        <v>40</v>
      </c>
      <c r="H337" s="114">
        <f t="shared" si="15"/>
        <v>3198.54</v>
      </c>
      <c r="I337" s="114">
        <v>0.54</v>
      </c>
      <c r="J337" s="99">
        <v>3198</v>
      </c>
    </row>
    <row r="338" spans="2:10" ht="30" x14ac:dyDescent="0.25">
      <c r="B338" s="790"/>
      <c r="C338" s="447" t="s">
        <v>173</v>
      </c>
      <c r="D338" s="100">
        <v>100</v>
      </c>
      <c r="E338" s="417" t="s">
        <v>92</v>
      </c>
      <c r="F338" s="100" t="s">
        <v>40</v>
      </c>
      <c r="G338" s="99" t="s">
        <v>40</v>
      </c>
      <c r="H338" s="114">
        <f t="shared" si="15"/>
        <v>19840</v>
      </c>
      <c r="I338" s="114">
        <v>399</v>
      </c>
      <c r="J338" s="99">
        <v>19441</v>
      </c>
    </row>
    <row r="339" spans="2:10" ht="30" x14ac:dyDescent="0.25">
      <c r="B339" s="790"/>
      <c r="C339" s="447" t="s">
        <v>174</v>
      </c>
      <c r="D339" s="100">
        <v>100</v>
      </c>
      <c r="E339" s="417" t="s">
        <v>92</v>
      </c>
      <c r="F339" s="100" t="s">
        <v>40</v>
      </c>
      <c r="G339" s="99" t="s">
        <v>40</v>
      </c>
      <c r="H339" s="114">
        <f t="shared" si="15"/>
        <v>5840</v>
      </c>
      <c r="I339" s="114">
        <v>920</v>
      </c>
      <c r="J339" s="99">
        <v>4920</v>
      </c>
    </row>
    <row r="340" spans="2:10" s="342" customFormat="1" x14ac:dyDescent="0.25">
      <c r="B340" s="790"/>
      <c r="C340" s="447"/>
      <c r="D340" s="100"/>
      <c r="E340" s="417"/>
      <c r="F340" s="100"/>
      <c r="G340" s="99"/>
      <c r="H340" s="114"/>
      <c r="I340" s="114"/>
      <c r="J340" s="471">
        <f>H308+H309+H310+H311+H312+H313+H314+H318</f>
        <v>13312</v>
      </c>
    </row>
    <row r="341" spans="2:10" x14ac:dyDescent="0.25">
      <c r="B341" s="791"/>
      <c r="C341" s="458"/>
      <c r="D341" s="27"/>
      <c r="E341" s="431"/>
      <c r="F341" s="27"/>
      <c r="G341" s="27"/>
      <c r="H341" s="20"/>
      <c r="I341" s="20"/>
      <c r="J341" s="27"/>
    </row>
    <row r="342" spans="2:10" ht="30" x14ac:dyDescent="0.25">
      <c r="B342" s="789" t="s">
        <v>57</v>
      </c>
      <c r="C342" s="931" t="s">
        <v>56</v>
      </c>
      <c r="D342" s="100">
        <v>100</v>
      </c>
      <c r="E342" s="93" t="s">
        <v>410</v>
      </c>
      <c r="F342" s="100">
        <v>100</v>
      </c>
      <c r="G342" s="100">
        <v>100</v>
      </c>
      <c r="H342" s="218">
        <v>906.4</v>
      </c>
      <c r="I342" s="218">
        <v>0</v>
      </c>
      <c r="J342" s="156">
        <v>906.4</v>
      </c>
    </row>
    <row r="343" spans="2:10" ht="60" x14ac:dyDescent="0.25">
      <c r="B343" s="790"/>
      <c r="C343" s="933"/>
      <c r="D343" s="100">
        <v>100</v>
      </c>
      <c r="E343" s="93" t="s">
        <v>788</v>
      </c>
      <c r="F343" s="100">
        <v>59</v>
      </c>
      <c r="G343" s="100">
        <v>59.2</v>
      </c>
      <c r="H343" s="399">
        <v>0</v>
      </c>
      <c r="I343" s="399">
        <v>0</v>
      </c>
      <c r="J343" s="100">
        <v>0</v>
      </c>
    </row>
    <row r="344" spans="2:10" ht="60" x14ac:dyDescent="0.25">
      <c r="B344" s="790"/>
      <c r="C344" s="477" t="s">
        <v>691</v>
      </c>
      <c r="D344" s="100">
        <v>100</v>
      </c>
      <c r="E344" s="69" t="s">
        <v>605</v>
      </c>
      <c r="F344" s="100">
        <v>100</v>
      </c>
      <c r="G344" s="100">
        <v>100</v>
      </c>
      <c r="H344" s="399">
        <v>0</v>
      </c>
      <c r="I344" s="399">
        <v>0</v>
      </c>
      <c r="J344" s="100">
        <v>0</v>
      </c>
    </row>
    <row r="345" spans="2:10" ht="45" x14ac:dyDescent="0.25">
      <c r="B345" s="790"/>
      <c r="C345" s="477" t="s">
        <v>694</v>
      </c>
      <c r="D345" s="100">
        <v>100</v>
      </c>
      <c r="E345" s="69" t="s">
        <v>695</v>
      </c>
      <c r="F345" s="100">
        <v>100</v>
      </c>
      <c r="G345" s="100">
        <v>100</v>
      </c>
      <c r="H345" s="399">
        <v>0</v>
      </c>
      <c r="I345" s="399">
        <v>0</v>
      </c>
      <c r="J345" s="100">
        <v>0</v>
      </c>
    </row>
    <row r="346" spans="2:10" ht="60" x14ac:dyDescent="0.25">
      <c r="B346" s="790"/>
      <c r="C346" s="474" t="s">
        <v>696</v>
      </c>
      <c r="D346" s="100">
        <v>100</v>
      </c>
      <c r="E346" s="420" t="s">
        <v>787</v>
      </c>
      <c r="F346" s="100">
        <v>100</v>
      </c>
      <c r="G346" s="100">
        <v>100</v>
      </c>
      <c r="H346" s="399">
        <v>0</v>
      </c>
      <c r="I346" s="399">
        <v>0</v>
      </c>
      <c r="J346" s="100">
        <v>0</v>
      </c>
    </row>
    <row r="347" spans="2:10" x14ac:dyDescent="0.25">
      <c r="B347" s="790"/>
      <c r="C347" s="931" t="s">
        <v>60</v>
      </c>
      <c r="D347" s="399">
        <v>100</v>
      </c>
      <c r="E347" s="317" t="s">
        <v>786</v>
      </c>
      <c r="F347" s="399">
        <v>64.2</v>
      </c>
      <c r="G347" s="318">
        <v>61.3</v>
      </c>
      <c r="H347" s="399">
        <v>0</v>
      </c>
      <c r="I347" s="399">
        <v>0</v>
      </c>
      <c r="J347" s="100">
        <v>0</v>
      </c>
    </row>
    <row r="348" spans="2:10" x14ac:dyDescent="0.25">
      <c r="B348" s="790"/>
      <c r="C348" s="933"/>
      <c r="D348" s="399">
        <v>100</v>
      </c>
      <c r="E348" s="319" t="s">
        <v>708</v>
      </c>
      <c r="F348" s="399">
        <v>39.5</v>
      </c>
      <c r="G348" s="318">
        <v>27.2</v>
      </c>
      <c r="H348" s="320">
        <v>131</v>
      </c>
      <c r="I348" s="320">
        <v>0</v>
      </c>
      <c r="J348" s="318">
        <f>H348</f>
        <v>131</v>
      </c>
    </row>
    <row r="349" spans="2:10" ht="45" x14ac:dyDescent="0.25">
      <c r="B349" s="790"/>
      <c r="C349" s="447" t="s">
        <v>636</v>
      </c>
      <c r="D349" s="399">
        <v>100</v>
      </c>
      <c r="E349" s="138" t="s">
        <v>62</v>
      </c>
      <c r="F349" s="99">
        <v>24.6</v>
      </c>
      <c r="G349" s="99">
        <v>25.4</v>
      </c>
      <c r="H349" s="99">
        <v>51615.3</v>
      </c>
      <c r="I349" s="114">
        <v>41580.400000000001</v>
      </c>
      <c r="J349" s="99">
        <v>10034.9</v>
      </c>
    </row>
    <row r="350" spans="2:10" ht="45" x14ac:dyDescent="0.25">
      <c r="B350" s="790"/>
      <c r="C350" s="447" t="s">
        <v>712</v>
      </c>
      <c r="D350" s="399">
        <v>100</v>
      </c>
      <c r="E350" s="138" t="s">
        <v>62</v>
      </c>
      <c r="F350" s="99">
        <v>13.6</v>
      </c>
      <c r="G350" s="99">
        <v>14.8</v>
      </c>
      <c r="H350" s="114">
        <f t="shared" ref="H350:H380" si="16">I350+J350</f>
        <v>22688.399999999998</v>
      </c>
      <c r="I350" s="114">
        <v>18305.599999999999</v>
      </c>
      <c r="J350" s="99">
        <v>4382.8</v>
      </c>
    </row>
    <row r="351" spans="2:10" ht="45" x14ac:dyDescent="0.25">
      <c r="B351" s="790"/>
      <c r="C351" s="447" t="s">
        <v>714</v>
      </c>
      <c r="D351" s="399">
        <v>100</v>
      </c>
      <c r="E351" s="138" t="s">
        <v>62</v>
      </c>
      <c r="F351" s="99">
        <v>13.9</v>
      </c>
      <c r="G351" s="99">
        <v>19.600000000000001</v>
      </c>
      <c r="H351" s="114">
        <f t="shared" si="16"/>
        <v>23308.2</v>
      </c>
      <c r="I351" s="114">
        <v>19036.900000000001</v>
      </c>
      <c r="J351" s="99">
        <v>4271.3</v>
      </c>
    </row>
    <row r="352" spans="2:10" ht="45" x14ac:dyDescent="0.25">
      <c r="B352" s="790"/>
      <c r="C352" s="447" t="s">
        <v>716</v>
      </c>
      <c r="D352" s="399">
        <v>100</v>
      </c>
      <c r="E352" s="138" t="s">
        <v>62</v>
      </c>
      <c r="F352" s="99">
        <v>21.8</v>
      </c>
      <c r="G352" s="99">
        <v>16.7</v>
      </c>
      <c r="H352" s="114">
        <f t="shared" si="16"/>
        <v>41422</v>
      </c>
      <c r="I352" s="114">
        <v>34059.9</v>
      </c>
      <c r="J352" s="99">
        <v>7362.1</v>
      </c>
    </row>
    <row r="353" spans="2:10" ht="45" x14ac:dyDescent="0.25">
      <c r="B353" s="790"/>
      <c r="C353" s="447" t="s">
        <v>717</v>
      </c>
      <c r="D353" s="399">
        <v>100</v>
      </c>
      <c r="E353" s="138" t="s">
        <v>62</v>
      </c>
      <c r="F353" s="99">
        <v>14.3</v>
      </c>
      <c r="G353" s="99">
        <v>17.7</v>
      </c>
      <c r="H353" s="114">
        <f t="shared" si="16"/>
        <v>25855.600000000002</v>
      </c>
      <c r="I353" s="114">
        <v>19828.400000000001</v>
      </c>
      <c r="J353" s="99">
        <v>6027.2</v>
      </c>
    </row>
    <row r="354" spans="2:10" ht="45" x14ac:dyDescent="0.25">
      <c r="B354" s="790"/>
      <c r="C354" s="447" t="s">
        <v>718</v>
      </c>
      <c r="D354" s="399">
        <v>100</v>
      </c>
      <c r="E354" s="138" t="s">
        <v>62</v>
      </c>
      <c r="F354" s="99">
        <v>11.8</v>
      </c>
      <c r="G354" s="99">
        <v>8.8000000000000007</v>
      </c>
      <c r="H354" s="114">
        <f t="shared" si="16"/>
        <v>20298.900000000001</v>
      </c>
      <c r="I354" s="114">
        <v>15760.9</v>
      </c>
      <c r="J354" s="99">
        <v>4538</v>
      </c>
    </row>
    <row r="355" spans="2:10" ht="45" x14ac:dyDescent="0.25">
      <c r="B355" s="790"/>
      <c r="C355" s="447" t="s">
        <v>720</v>
      </c>
      <c r="D355" s="399">
        <v>100</v>
      </c>
      <c r="E355" s="93" t="s">
        <v>83</v>
      </c>
      <c r="F355" s="99">
        <v>4.4000000000000004</v>
      </c>
      <c r="G355" s="99">
        <v>4.4000000000000004</v>
      </c>
      <c r="H355" s="114">
        <f t="shared" si="16"/>
        <v>5834.1</v>
      </c>
      <c r="I355" s="114">
        <v>2990.7</v>
      </c>
      <c r="J355" s="99">
        <v>2843.4</v>
      </c>
    </row>
    <row r="356" spans="2:10" ht="45" x14ac:dyDescent="0.25">
      <c r="B356" s="790"/>
      <c r="C356" s="447" t="s">
        <v>721</v>
      </c>
      <c r="D356" s="399">
        <v>100</v>
      </c>
      <c r="E356" s="93" t="s">
        <v>83</v>
      </c>
      <c r="F356" s="99">
        <v>4.5999999999999996</v>
      </c>
      <c r="G356" s="99">
        <v>4.2</v>
      </c>
      <c r="H356" s="114">
        <f t="shared" si="16"/>
        <v>4430</v>
      </c>
      <c r="I356" s="114">
        <v>2553</v>
      </c>
      <c r="J356" s="99">
        <v>1877</v>
      </c>
    </row>
    <row r="357" spans="2:10" ht="45" x14ac:dyDescent="0.25">
      <c r="B357" s="790"/>
      <c r="C357" s="447" t="s">
        <v>722</v>
      </c>
      <c r="D357" s="399">
        <v>100</v>
      </c>
      <c r="E357" s="93" t="s">
        <v>83</v>
      </c>
      <c r="F357" s="99">
        <v>6.8</v>
      </c>
      <c r="G357" s="99">
        <v>6</v>
      </c>
      <c r="H357" s="114">
        <f t="shared" si="16"/>
        <v>11604.2</v>
      </c>
      <c r="I357" s="114">
        <v>5910</v>
      </c>
      <c r="J357" s="99">
        <v>5694.2</v>
      </c>
    </row>
    <row r="358" spans="2:10" ht="45" x14ac:dyDescent="0.25">
      <c r="B358" s="790"/>
      <c r="C358" s="447" t="s">
        <v>723</v>
      </c>
      <c r="D358" s="399">
        <v>100</v>
      </c>
      <c r="E358" s="93" t="s">
        <v>83</v>
      </c>
      <c r="F358" s="99">
        <v>6.1</v>
      </c>
      <c r="G358" s="99">
        <v>5.5</v>
      </c>
      <c r="H358" s="114">
        <f t="shared" si="16"/>
        <v>6498.1</v>
      </c>
      <c r="I358" s="114">
        <v>3779.6</v>
      </c>
      <c r="J358" s="99">
        <v>2718.5</v>
      </c>
    </row>
    <row r="359" spans="2:10" ht="45" x14ac:dyDescent="0.25">
      <c r="B359" s="790"/>
      <c r="C359" s="447" t="s">
        <v>752</v>
      </c>
      <c r="D359" s="399">
        <v>100</v>
      </c>
      <c r="E359" s="93" t="s">
        <v>83</v>
      </c>
      <c r="F359" s="100" t="s">
        <v>40</v>
      </c>
      <c r="G359" s="99">
        <v>2.6</v>
      </c>
      <c r="H359" s="114">
        <f t="shared" si="16"/>
        <v>4389.8999999999996</v>
      </c>
      <c r="I359" s="114">
        <v>2454.5</v>
      </c>
      <c r="J359" s="99">
        <v>1935.4</v>
      </c>
    </row>
    <row r="360" spans="2:10" ht="45" x14ac:dyDescent="0.25">
      <c r="B360" s="790"/>
      <c r="C360" s="447" t="s">
        <v>724</v>
      </c>
      <c r="D360" s="399">
        <v>100</v>
      </c>
      <c r="E360" s="93" t="s">
        <v>83</v>
      </c>
      <c r="F360" s="99">
        <v>6.9</v>
      </c>
      <c r="G360" s="99">
        <v>6.2</v>
      </c>
      <c r="H360" s="114">
        <f t="shared" si="16"/>
        <v>7436</v>
      </c>
      <c r="I360" s="114">
        <v>4457</v>
      </c>
      <c r="J360" s="99">
        <v>2979</v>
      </c>
    </row>
    <row r="361" spans="2:10" ht="45" x14ac:dyDescent="0.25">
      <c r="B361" s="790"/>
      <c r="C361" s="447" t="s">
        <v>725</v>
      </c>
      <c r="D361" s="399">
        <v>100</v>
      </c>
      <c r="E361" s="93" t="s">
        <v>83</v>
      </c>
      <c r="F361" s="99">
        <v>5.9</v>
      </c>
      <c r="G361" s="99">
        <v>6.1</v>
      </c>
      <c r="H361" s="114">
        <f t="shared" si="16"/>
        <v>6322.3</v>
      </c>
      <c r="I361" s="114">
        <v>3158</v>
      </c>
      <c r="J361" s="99">
        <v>3164.3</v>
      </c>
    </row>
    <row r="362" spans="2:10" ht="45" x14ac:dyDescent="0.25">
      <c r="B362" s="790"/>
      <c r="C362" s="447" t="s">
        <v>726</v>
      </c>
      <c r="D362" s="399">
        <v>100</v>
      </c>
      <c r="E362" s="93" t="s">
        <v>83</v>
      </c>
      <c r="F362" s="99">
        <v>5.3</v>
      </c>
      <c r="G362" s="99">
        <v>5.7</v>
      </c>
      <c r="H362" s="114">
        <f t="shared" si="16"/>
        <v>9523.7999999999993</v>
      </c>
      <c r="I362" s="114">
        <v>5775.7</v>
      </c>
      <c r="J362" s="99">
        <v>3748.1</v>
      </c>
    </row>
    <row r="363" spans="2:10" ht="45" x14ac:dyDescent="0.25">
      <c r="B363" s="790"/>
      <c r="C363" s="447" t="s">
        <v>727</v>
      </c>
      <c r="D363" s="399">
        <v>100</v>
      </c>
      <c r="E363" s="93" t="s">
        <v>83</v>
      </c>
      <c r="F363" s="99">
        <v>5.8</v>
      </c>
      <c r="G363" s="99">
        <v>5.9</v>
      </c>
      <c r="H363" s="114">
        <f t="shared" si="16"/>
        <v>6128.3</v>
      </c>
      <c r="I363" s="114">
        <v>3542.5</v>
      </c>
      <c r="J363" s="99">
        <v>2585.8000000000002</v>
      </c>
    </row>
    <row r="364" spans="2:10" ht="45" x14ac:dyDescent="0.25">
      <c r="B364" s="790"/>
      <c r="C364" s="447" t="s">
        <v>728</v>
      </c>
      <c r="D364" s="399">
        <v>100</v>
      </c>
      <c r="E364" s="93" t="s">
        <v>83</v>
      </c>
      <c r="F364" s="99">
        <v>6.9</v>
      </c>
      <c r="G364" s="99">
        <v>7.9</v>
      </c>
      <c r="H364" s="114">
        <f t="shared" si="16"/>
        <v>8216.2000000000007</v>
      </c>
      <c r="I364" s="114">
        <v>4828.3999999999996</v>
      </c>
      <c r="J364" s="99">
        <v>3387.8</v>
      </c>
    </row>
    <row r="365" spans="2:10" ht="45" x14ac:dyDescent="0.25">
      <c r="B365" s="790"/>
      <c r="C365" s="447" t="s">
        <v>729</v>
      </c>
      <c r="D365" s="399">
        <v>100</v>
      </c>
      <c r="E365" s="93" t="s">
        <v>83</v>
      </c>
      <c r="F365" s="99">
        <v>13.6</v>
      </c>
      <c r="G365" s="99">
        <v>13.4</v>
      </c>
      <c r="H365" s="114">
        <f t="shared" si="16"/>
        <v>15101.2</v>
      </c>
      <c r="I365" s="114">
        <v>9518</v>
      </c>
      <c r="J365" s="99">
        <v>5583.2</v>
      </c>
    </row>
    <row r="366" spans="2:10" ht="45" x14ac:dyDescent="0.25">
      <c r="B366" s="790"/>
      <c r="C366" s="447" t="s">
        <v>730</v>
      </c>
      <c r="D366" s="399">
        <v>100</v>
      </c>
      <c r="E366" s="93" t="s">
        <v>83</v>
      </c>
      <c r="F366" s="99">
        <v>5.7</v>
      </c>
      <c r="G366" s="99">
        <v>5.8</v>
      </c>
      <c r="H366" s="114">
        <f t="shared" si="16"/>
        <v>6482.1</v>
      </c>
      <c r="I366" s="114">
        <v>3411.3</v>
      </c>
      <c r="J366" s="99">
        <v>3070.8</v>
      </c>
    </row>
    <row r="367" spans="2:10" ht="45" x14ac:dyDescent="0.25">
      <c r="B367" s="790"/>
      <c r="C367" s="447" t="s">
        <v>731</v>
      </c>
      <c r="D367" s="399">
        <v>100</v>
      </c>
      <c r="E367" s="93" t="s">
        <v>83</v>
      </c>
      <c r="F367" s="99">
        <v>11.6</v>
      </c>
      <c r="G367" s="99">
        <v>12.8</v>
      </c>
      <c r="H367" s="114">
        <f t="shared" si="16"/>
        <v>14230.5</v>
      </c>
      <c r="I367" s="114">
        <v>8913.1</v>
      </c>
      <c r="J367" s="99">
        <v>5317.4</v>
      </c>
    </row>
    <row r="368" spans="2:10" ht="45" x14ac:dyDescent="0.25">
      <c r="B368" s="790"/>
      <c r="C368" s="447" t="s">
        <v>732</v>
      </c>
      <c r="D368" s="399">
        <v>100</v>
      </c>
      <c r="E368" s="93" t="s">
        <v>83</v>
      </c>
      <c r="F368" s="99">
        <v>15.5</v>
      </c>
      <c r="G368" s="99">
        <v>13.6</v>
      </c>
      <c r="H368" s="114">
        <f t="shared" si="16"/>
        <v>14776.5</v>
      </c>
      <c r="I368" s="114">
        <v>9574</v>
      </c>
      <c r="J368" s="99">
        <v>5202.5</v>
      </c>
    </row>
    <row r="369" spans="2:10" ht="45" x14ac:dyDescent="0.25">
      <c r="B369" s="790"/>
      <c r="C369" s="444" t="s">
        <v>733</v>
      </c>
      <c r="D369" s="399">
        <v>100</v>
      </c>
      <c r="E369" s="93" t="s">
        <v>306</v>
      </c>
      <c r="F369" s="99" t="s">
        <v>40</v>
      </c>
      <c r="G369" s="99" t="s">
        <v>40</v>
      </c>
      <c r="H369" s="114">
        <f t="shared" si="16"/>
        <v>9767.1</v>
      </c>
      <c r="I369" s="114">
        <v>0</v>
      </c>
      <c r="J369" s="99">
        <v>9767.1</v>
      </c>
    </row>
    <row r="370" spans="2:10" ht="45" x14ac:dyDescent="0.25">
      <c r="B370" s="790"/>
      <c r="C370" s="444" t="s">
        <v>734</v>
      </c>
      <c r="D370" s="399">
        <v>100</v>
      </c>
      <c r="E370" s="93" t="s">
        <v>306</v>
      </c>
      <c r="F370" s="99" t="s">
        <v>40</v>
      </c>
      <c r="G370" s="99" t="s">
        <v>40</v>
      </c>
      <c r="H370" s="114">
        <f t="shared" si="16"/>
        <v>8285.9</v>
      </c>
      <c r="I370" s="114">
        <v>0</v>
      </c>
      <c r="J370" s="99">
        <v>8285.9</v>
      </c>
    </row>
    <row r="371" spans="2:10" ht="90" x14ac:dyDescent="0.25">
      <c r="B371" s="790"/>
      <c r="C371" s="444" t="s">
        <v>735</v>
      </c>
      <c r="D371" s="399">
        <v>100</v>
      </c>
      <c r="E371" s="93" t="s">
        <v>465</v>
      </c>
      <c r="F371" s="99" t="s">
        <v>40</v>
      </c>
      <c r="G371" s="99" t="s">
        <v>40</v>
      </c>
      <c r="H371" s="114">
        <f t="shared" si="16"/>
        <v>7941.8</v>
      </c>
      <c r="I371" s="114">
        <v>0</v>
      </c>
      <c r="J371" s="99">
        <v>7941.8</v>
      </c>
    </row>
    <row r="372" spans="2:10" ht="45" x14ac:dyDescent="0.25">
      <c r="B372" s="790"/>
      <c r="C372" s="444" t="s">
        <v>736</v>
      </c>
      <c r="D372" s="399">
        <v>100</v>
      </c>
      <c r="E372" s="417" t="s">
        <v>306</v>
      </c>
      <c r="F372" s="99" t="s">
        <v>40</v>
      </c>
      <c r="G372" s="99" t="s">
        <v>40</v>
      </c>
      <c r="H372" s="114">
        <f t="shared" si="16"/>
        <v>3675.5</v>
      </c>
      <c r="I372" s="114">
        <v>0</v>
      </c>
      <c r="J372" s="99">
        <v>3675.5</v>
      </c>
    </row>
    <row r="373" spans="2:10" ht="45" x14ac:dyDescent="0.25">
      <c r="B373" s="790"/>
      <c r="C373" s="459" t="s">
        <v>529</v>
      </c>
      <c r="D373" s="399">
        <v>100</v>
      </c>
      <c r="E373" s="331" t="s">
        <v>306</v>
      </c>
      <c r="F373" s="99" t="s">
        <v>40</v>
      </c>
      <c r="G373" s="99" t="s">
        <v>40</v>
      </c>
      <c r="H373" s="114">
        <f t="shared" si="16"/>
        <v>4330.0999999999995</v>
      </c>
      <c r="I373" s="114">
        <v>56.9</v>
      </c>
      <c r="J373" s="99">
        <v>4273.2</v>
      </c>
    </row>
    <row r="374" spans="2:10" ht="45" x14ac:dyDescent="0.25">
      <c r="B374" s="790"/>
      <c r="C374" s="460" t="s">
        <v>737</v>
      </c>
      <c r="D374" s="399">
        <v>100</v>
      </c>
      <c r="E374" s="417" t="s">
        <v>210</v>
      </c>
      <c r="F374" s="99" t="s">
        <v>40</v>
      </c>
      <c r="G374" s="99" t="s">
        <v>40</v>
      </c>
      <c r="H374" s="114">
        <f t="shared" si="16"/>
        <v>8489.1999999999989</v>
      </c>
      <c r="I374" s="114">
        <v>97.9</v>
      </c>
      <c r="J374" s="99">
        <v>8391.2999999999993</v>
      </c>
    </row>
    <row r="375" spans="2:10" ht="45" x14ac:dyDescent="0.25">
      <c r="B375" s="790"/>
      <c r="C375" s="444" t="s">
        <v>738</v>
      </c>
      <c r="D375" s="399">
        <v>100</v>
      </c>
      <c r="E375" s="417" t="s">
        <v>306</v>
      </c>
      <c r="F375" s="99" t="s">
        <v>40</v>
      </c>
      <c r="G375" s="99" t="s">
        <v>40</v>
      </c>
      <c r="H375" s="114">
        <f t="shared" si="16"/>
        <v>12353</v>
      </c>
      <c r="I375" s="114">
        <v>0</v>
      </c>
      <c r="J375" s="99">
        <v>12353</v>
      </c>
    </row>
    <row r="376" spans="2:10" ht="45" x14ac:dyDescent="0.25">
      <c r="B376" s="790"/>
      <c r="C376" s="444" t="s">
        <v>739</v>
      </c>
      <c r="D376" s="399">
        <v>100</v>
      </c>
      <c r="E376" s="417" t="s">
        <v>306</v>
      </c>
      <c r="F376" s="99" t="s">
        <v>40</v>
      </c>
      <c r="G376" s="99" t="s">
        <v>40</v>
      </c>
      <c r="H376" s="114">
        <f t="shared" si="16"/>
        <v>3841</v>
      </c>
      <c r="I376" s="114">
        <v>0</v>
      </c>
      <c r="J376" s="99">
        <v>3841</v>
      </c>
    </row>
    <row r="377" spans="2:10" ht="45" x14ac:dyDescent="0.25">
      <c r="B377" s="790"/>
      <c r="C377" s="444" t="s">
        <v>106</v>
      </c>
      <c r="D377" s="399">
        <v>100</v>
      </c>
      <c r="E377" s="417" t="s">
        <v>306</v>
      </c>
      <c r="F377" s="99" t="s">
        <v>40</v>
      </c>
      <c r="G377" s="99" t="s">
        <v>40</v>
      </c>
      <c r="H377" s="114">
        <f t="shared" si="16"/>
        <v>5310</v>
      </c>
      <c r="I377" s="114">
        <v>0</v>
      </c>
      <c r="J377" s="99">
        <v>5310</v>
      </c>
    </row>
    <row r="378" spans="2:10" ht="31.5" x14ac:dyDescent="0.25">
      <c r="B378" s="790"/>
      <c r="C378" s="444" t="s">
        <v>740</v>
      </c>
      <c r="D378" s="322">
        <v>100</v>
      </c>
      <c r="E378" s="152" t="s">
        <v>92</v>
      </c>
      <c r="F378" s="99" t="s">
        <v>40</v>
      </c>
      <c r="G378" s="99" t="s">
        <v>40</v>
      </c>
      <c r="H378" s="333">
        <f t="shared" si="16"/>
        <v>10096</v>
      </c>
      <c r="I378" s="333">
        <v>0</v>
      </c>
      <c r="J378" s="332">
        <v>10096</v>
      </c>
    </row>
    <row r="379" spans="2:10" ht="31.5" x14ac:dyDescent="0.25">
      <c r="B379" s="790"/>
      <c r="C379" s="444" t="s">
        <v>63</v>
      </c>
      <c r="D379" s="322">
        <v>100</v>
      </c>
      <c r="E379" s="152" t="s">
        <v>92</v>
      </c>
      <c r="F379" s="99" t="s">
        <v>40</v>
      </c>
      <c r="G379" s="99" t="s">
        <v>40</v>
      </c>
      <c r="H379" s="333">
        <f t="shared" si="16"/>
        <v>8651</v>
      </c>
      <c r="I379" s="333">
        <v>0</v>
      </c>
      <c r="J379" s="332">
        <v>8651</v>
      </c>
    </row>
    <row r="380" spans="2:10" ht="31.5" x14ac:dyDescent="0.25">
      <c r="B380" s="791"/>
      <c r="C380" s="444" t="s">
        <v>64</v>
      </c>
      <c r="D380" s="322">
        <v>100</v>
      </c>
      <c r="E380" s="152" t="s">
        <v>92</v>
      </c>
      <c r="F380" s="99" t="s">
        <v>40</v>
      </c>
      <c r="G380" s="99" t="s">
        <v>40</v>
      </c>
      <c r="H380" s="330">
        <f t="shared" si="16"/>
        <v>13564</v>
      </c>
      <c r="I380" s="330">
        <v>0</v>
      </c>
      <c r="J380" s="312">
        <v>13564</v>
      </c>
    </row>
    <row r="381" spans="2:10" s="342" customFormat="1" ht="15.75" x14ac:dyDescent="0.25">
      <c r="B381" s="289"/>
      <c r="C381" s="444"/>
      <c r="D381" s="322"/>
      <c r="E381" s="478"/>
      <c r="F381" s="99"/>
      <c r="G381" s="99"/>
      <c r="H381" s="479"/>
      <c r="I381" s="479"/>
      <c r="J381" s="480">
        <f>H342+H343+H344+H345+H346+H348</f>
        <v>1037.4000000000001</v>
      </c>
    </row>
    <row r="382" spans="2:10" ht="30" x14ac:dyDescent="0.25">
      <c r="B382" s="48" t="s">
        <v>18</v>
      </c>
      <c r="C382" s="461"/>
      <c r="D382" s="28"/>
      <c r="E382" s="11"/>
      <c r="F382" s="1"/>
      <c r="G382" s="1"/>
      <c r="H382" s="42"/>
      <c r="I382" s="42"/>
      <c r="J382" s="41"/>
    </row>
    <row r="383" spans="2:10" ht="45" x14ac:dyDescent="0.25">
      <c r="B383" s="910" t="s">
        <v>284</v>
      </c>
      <c r="C383" s="447" t="s">
        <v>291</v>
      </c>
      <c r="D383" s="399">
        <v>100</v>
      </c>
      <c r="E383" s="425" t="s">
        <v>62</v>
      </c>
      <c r="F383" s="156">
        <v>51.3</v>
      </c>
      <c r="G383" s="109" t="s">
        <v>40</v>
      </c>
      <c r="H383" s="114">
        <f t="shared" ref="H383:H400" si="17">I383+J383</f>
        <v>51782.1</v>
      </c>
      <c r="I383" s="432">
        <v>42350.1</v>
      </c>
      <c r="J383" s="219">
        <v>9432</v>
      </c>
    </row>
    <row r="384" spans="2:10" ht="30" x14ac:dyDescent="0.25">
      <c r="B384" s="911"/>
      <c r="C384" s="452" t="s">
        <v>292</v>
      </c>
      <c r="D384" s="399">
        <v>100</v>
      </c>
      <c r="E384" s="425" t="s">
        <v>62</v>
      </c>
      <c r="F384" s="156">
        <v>10.3</v>
      </c>
      <c r="G384" s="99" t="s">
        <v>40</v>
      </c>
      <c r="H384" s="99">
        <f t="shared" si="17"/>
        <v>20750.099999999999</v>
      </c>
      <c r="I384" s="406">
        <v>17397.8</v>
      </c>
      <c r="J384" s="99">
        <v>3352.3</v>
      </c>
    </row>
    <row r="385" spans="2:10" ht="30" x14ac:dyDescent="0.25">
      <c r="B385" s="955"/>
      <c r="C385" s="447" t="s">
        <v>293</v>
      </c>
      <c r="D385" s="400">
        <v>100</v>
      </c>
      <c r="E385" s="425" t="s">
        <v>62</v>
      </c>
      <c r="F385" s="156">
        <v>4.8</v>
      </c>
      <c r="G385" s="99">
        <v>10.3</v>
      </c>
      <c r="H385" s="114">
        <f t="shared" si="17"/>
        <v>9065.9</v>
      </c>
      <c r="I385" s="115">
        <v>8115.3</v>
      </c>
      <c r="J385" s="99">
        <v>950.6</v>
      </c>
    </row>
    <row r="386" spans="2:10" ht="30" x14ac:dyDescent="0.25">
      <c r="B386" s="955"/>
      <c r="C386" s="447" t="s">
        <v>294</v>
      </c>
      <c r="D386" s="400">
        <v>100</v>
      </c>
      <c r="E386" s="425" t="s">
        <v>62</v>
      </c>
      <c r="F386" s="156">
        <v>6.5</v>
      </c>
      <c r="G386" s="99">
        <v>27.7</v>
      </c>
      <c r="H386" s="114">
        <f t="shared" si="17"/>
        <v>12000</v>
      </c>
      <c r="I386" s="114">
        <v>10509.2</v>
      </c>
      <c r="J386" s="99">
        <v>1490.8</v>
      </c>
    </row>
    <row r="387" spans="2:10" ht="30" x14ac:dyDescent="0.25">
      <c r="B387" s="955"/>
      <c r="C387" s="457" t="s">
        <v>295</v>
      </c>
      <c r="D387" s="400">
        <v>100</v>
      </c>
      <c r="E387" s="425" t="s">
        <v>62</v>
      </c>
      <c r="F387" s="156">
        <v>2.7</v>
      </c>
      <c r="G387" s="99">
        <v>16.7</v>
      </c>
      <c r="H387" s="114">
        <f t="shared" si="17"/>
        <v>6178.3</v>
      </c>
      <c r="I387" s="114">
        <v>5290.8</v>
      </c>
      <c r="J387" s="99">
        <v>887.5</v>
      </c>
    </row>
    <row r="388" spans="2:10" ht="30" x14ac:dyDescent="0.25">
      <c r="B388" s="955"/>
      <c r="C388" s="457" t="s">
        <v>296</v>
      </c>
      <c r="D388" s="400">
        <v>100</v>
      </c>
      <c r="E388" s="425" t="s">
        <v>62</v>
      </c>
      <c r="F388" s="156">
        <v>1.7</v>
      </c>
      <c r="G388" s="99">
        <v>14.6</v>
      </c>
      <c r="H388" s="114">
        <f t="shared" si="17"/>
        <v>47705.5</v>
      </c>
      <c r="I388" s="114">
        <v>47215</v>
      </c>
      <c r="J388" s="99">
        <v>490.5</v>
      </c>
    </row>
    <row r="389" spans="2:10" ht="30" x14ac:dyDescent="0.25">
      <c r="B389" s="955"/>
      <c r="C389" s="457" t="s">
        <v>366</v>
      </c>
      <c r="D389" s="400">
        <v>100</v>
      </c>
      <c r="E389" s="425" t="s">
        <v>62</v>
      </c>
      <c r="F389" s="156">
        <v>4.2</v>
      </c>
      <c r="G389" s="99">
        <v>30.7</v>
      </c>
      <c r="H389" s="114">
        <f t="shared" si="17"/>
        <v>7315.5</v>
      </c>
      <c r="I389" s="114">
        <v>5936.7</v>
      </c>
      <c r="J389" s="99">
        <v>1378.8</v>
      </c>
    </row>
    <row r="390" spans="2:10" ht="30" x14ac:dyDescent="0.25">
      <c r="B390" s="955"/>
      <c r="C390" s="457" t="s">
        <v>297</v>
      </c>
      <c r="D390" s="400">
        <v>100</v>
      </c>
      <c r="E390" s="425" t="s">
        <v>83</v>
      </c>
      <c r="F390" s="156">
        <v>10.6</v>
      </c>
      <c r="G390" s="99">
        <v>16.5</v>
      </c>
      <c r="H390" s="114">
        <f t="shared" si="17"/>
        <v>5299.1</v>
      </c>
      <c r="I390" s="114">
        <v>2624.3</v>
      </c>
      <c r="J390" s="99">
        <v>2674.8</v>
      </c>
    </row>
    <row r="391" spans="2:10" ht="30" x14ac:dyDescent="0.25">
      <c r="B391" s="955"/>
      <c r="C391" s="457" t="s">
        <v>298</v>
      </c>
      <c r="D391" s="400">
        <v>100</v>
      </c>
      <c r="E391" s="425" t="s">
        <v>83</v>
      </c>
      <c r="F391" s="156">
        <v>11.5</v>
      </c>
      <c r="G391" s="99">
        <v>18.600000000000001</v>
      </c>
      <c r="H391" s="114">
        <f t="shared" si="17"/>
        <v>6205.9</v>
      </c>
      <c r="I391" s="114">
        <v>3275.9</v>
      </c>
      <c r="J391" s="99">
        <v>2930</v>
      </c>
    </row>
    <row r="392" spans="2:10" ht="30" x14ac:dyDescent="0.25">
      <c r="B392" s="955"/>
      <c r="C392" s="457" t="s">
        <v>299</v>
      </c>
      <c r="D392" s="400">
        <v>100</v>
      </c>
      <c r="E392" s="425" t="s">
        <v>83</v>
      </c>
      <c r="F392" s="156">
        <v>6.7</v>
      </c>
      <c r="G392" s="99">
        <v>8.6</v>
      </c>
      <c r="H392" s="114">
        <f t="shared" si="17"/>
        <v>3518.9</v>
      </c>
      <c r="I392" s="114">
        <v>1817.5</v>
      </c>
      <c r="J392" s="99">
        <v>1701.4</v>
      </c>
    </row>
    <row r="393" spans="2:10" ht="30" x14ac:dyDescent="0.25">
      <c r="B393" s="955"/>
      <c r="C393" s="457" t="s">
        <v>300</v>
      </c>
      <c r="D393" s="400">
        <v>100</v>
      </c>
      <c r="E393" s="425" t="s">
        <v>83</v>
      </c>
      <c r="F393" s="100">
        <v>9</v>
      </c>
      <c r="G393" s="99">
        <v>11.9</v>
      </c>
      <c r="H393" s="114">
        <f t="shared" si="17"/>
        <v>5500.2</v>
      </c>
      <c r="I393" s="114">
        <v>2782.7</v>
      </c>
      <c r="J393" s="99">
        <v>2717.5</v>
      </c>
    </row>
    <row r="394" spans="2:10" ht="30" x14ac:dyDescent="0.25">
      <c r="B394" s="955"/>
      <c r="C394" s="457" t="s">
        <v>301</v>
      </c>
      <c r="D394" s="400">
        <v>100</v>
      </c>
      <c r="E394" s="425" t="s">
        <v>83</v>
      </c>
      <c r="F394" s="156">
        <v>3.8</v>
      </c>
      <c r="G394" s="99">
        <v>4</v>
      </c>
      <c r="H394" s="114">
        <f t="shared" si="17"/>
        <v>1372.6999999999998</v>
      </c>
      <c r="I394" s="114">
        <v>656.8</v>
      </c>
      <c r="J394" s="99">
        <v>715.9</v>
      </c>
    </row>
    <row r="395" spans="2:10" ht="30" x14ac:dyDescent="0.25">
      <c r="B395" s="955"/>
      <c r="C395" s="457" t="s">
        <v>302</v>
      </c>
      <c r="D395" s="400">
        <v>100</v>
      </c>
      <c r="E395" s="425" t="s">
        <v>83</v>
      </c>
      <c r="F395" s="156">
        <v>4.4000000000000004</v>
      </c>
      <c r="G395" s="99">
        <v>6.4</v>
      </c>
      <c r="H395" s="114">
        <f t="shared" si="17"/>
        <v>2036.2</v>
      </c>
      <c r="I395" s="114">
        <v>1130.4000000000001</v>
      </c>
      <c r="J395" s="99">
        <v>905.8</v>
      </c>
    </row>
    <row r="396" spans="2:10" ht="30" x14ac:dyDescent="0.25">
      <c r="B396" s="955"/>
      <c r="C396" s="457" t="s">
        <v>364</v>
      </c>
      <c r="D396" s="400">
        <v>100</v>
      </c>
      <c r="E396" s="425" t="s">
        <v>83</v>
      </c>
      <c r="F396" s="156">
        <v>9.1999999999999993</v>
      </c>
      <c r="G396" s="99">
        <v>7.8</v>
      </c>
      <c r="H396" s="114">
        <f t="shared" si="17"/>
        <v>2654.3</v>
      </c>
      <c r="I396" s="114">
        <v>1061.2</v>
      </c>
      <c r="J396" s="99">
        <v>1593.1</v>
      </c>
    </row>
    <row r="397" spans="2:10" ht="30" x14ac:dyDescent="0.25">
      <c r="B397" s="955"/>
      <c r="C397" s="457" t="s">
        <v>365</v>
      </c>
      <c r="D397" s="400">
        <v>100</v>
      </c>
      <c r="E397" s="425" t="s">
        <v>83</v>
      </c>
      <c r="F397" s="156">
        <v>14.4</v>
      </c>
      <c r="G397" s="99">
        <v>26</v>
      </c>
      <c r="H397" s="114">
        <f t="shared" si="17"/>
        <v>7438.2</v>
      </c>
      <c r="I397" s="114">
        <v>3758.6</v>
      </c>
      <c r="J397" s="99">
        <v>3679.6</v>
      </c>
    </row>
    <row r="398" spans="2:10" ht="27" customHeight="1" x14ac:dyDescent="0.25">
      <c r="B398" s="955"/>
      <c r="C398" s="457" t="s">
        <v>303</v>
      </c>
      <c r="D398" s="400">
        <v>100</v>
      </c>
      <c r="E398" s="417" t="s">
        <v>306</v>
      </c>
      <c r="F398" s="156" t="s">
        <v>40</v>
      </c>
      <c r="G398" s="99" t="s">
        <v>40</v>
      </c>
      <c r="H398" s="114">
        <f t="shared" si="17"/>
        <v>2951.4</v>
      </c>
      <c r="I398" s="114">
        <v>0</v>
      </c>
      <c r="J398" s="99">
        <v>2951.4</v>
      </c>
    </row>
    <row r="399" spans="2:10" ht="36.75" customHeight="1" x14ac:dyDescent="0.25">
      <c r="B399" s="955"/>
      <c r="C399" s="457" t="s">
        <v>304</v>
      </c>
      <c r="D399" s="400">
        <v>100</v>
      </c>
      <c r="E399" s="417" t="s">
        <v>306</v>
      </c>
      <c r="F399" s="156" t="s">
        <v>40</v>
      </c>
      <c r="G399" s="99" t="s">
        <v>40</v>
      </c>
      <c r="H399" s="114">
        <f t="shared" si="17"/>
        <v>1449.3</v>
      </c>
      <c r="I399" s="114">
        <v>0</v>
      </c>
      <c r="J399" s="99">
        <v>1449.3</v>
      </c>
    </row>
    <row r="400" spans="2:10" ht="45" x14ac:dyDescent="0.25">
      <c r="B400" s="911"/>
      <c r="C400" s="457" t="s">
        <v>305</v>
      </c>
      <c r="D400" s="399">
        <v>100</v>
      </c>
      <c r="E400" s="417" t="s">
        <v>306</v>
      </c>
      <c r="F400" s="156" t="s">
        <v>40</v>
      </c>
      <c r="G400" s="156" t="s">
        <v>40</v>
      </c>
      <c r="H400" s="114">
        <f t="shared" si="17"/>
        <v>2917.6</v>
      </c>
      <c r="I400" s="114">
        <v>0</v>
      </c>
      <c r="J400" s="99">
        <v>2917.6</v>
      </c>
    </row>
    <row r="401" spans="2:10" ht="30" x14ac:dyDescent="0.25">
      <c r="B401" s="911"/>
      <c r="C401" s="447" t="s">
        <v>288</v>
      </c>
      <c r="D401" s="399">
        <v>100</v>
      </c>
      <c r="E401" s="425" t="s">
        <v>92</v>
      </c>
      <c r="F401" s="203" t="s">
        <v>40</v>
      </c>
      <c r="G401" s="156" t="s">
        <v>40</v>
      </c>
      <c r="H401" s="114">
        <f>J401</f>
        <v>2613</v>
      </c>
      <c r="I401" s="114">
        <v>0</v>
      </c>
      <c r="J401" s="99">
        <v>2613</v>
      </c>
    </row>
    <row r="402" spans="2:10" ht="42.75" customHeight="1" x14ac:dyDescent="0.25">
      <c r="B402" s="911"/>
      <c r="C402" s="445" t="s">
        <v>285</v>
      </c>
      <c r="D402" s="399">
        <v>100</v>
      </c>
      <c r="E402" s="417" t="s">
        <v>210</v>
      </c>
      <c r="F402" s="156" t="s">
        <v>40</v>
      </c>
      <c r="G402" s="156" t="s">
        <v>40</v>
      </c>
      <c r="H402" s="114">
        <f>J402</f>
        <v>3746</v>
      </c>
      <c r="I402" s="114">
        <v>0</v>
      </c>
      <c r="J402" s="99">
        <v>3746</v>
      </c>
    </row>
    <row r="403" spans="2:10" ht="45" x14ac:dyDescent="0.25">
      <c r="B403" s="911"/>
      <c r="C403" s="447" t="s">
        <v>286</v>
      </c>
      <c r="D403" s="399">
        <v>100</v>
      </c>
      <c r="E403" s="425" t="s">
        <v>92</v>
      </c>
      <c r="F403" s="156" t="s">
        <v>40</v>
      </c>
      <c r="G403" s="156" t="s">
        <v>40</v>
      </c>
      <c r="H403" s="114">
        <f>J403</f>
        <v>1977</v>
      </c>
      <c r="I403" s="114">
        <v>0</v>
      </c>
      <c r="J403" s="99">
        <v>1977</v>
      </c>
    </row>
    <row r="404" spans="2:10" x14ac:dyDescent="0.25">
      <c r="B404" s="955"/>
      <c r="C404" s="445" t="s">
        <v>289</v>
      </c>
      <c r="D404" s="400">
        <v>100</v>
      </c>
      <c r="E404" s="425" t="s">
        <v>92</v>
      </c>
      <c r="F404" s="156" t="s">
        <v>40</v>
      </c>
      <c r="G404" s="156" t="s">
        <v>40</v>
      </c>
      <c r="H404" s="114">
        <f>I404+J404</f>
        <v>16926</v>
      </c>
      <c r="I404" s="114">
        <v>550</v>
      </c>
      <c r="J404" s="99">
        <v>16376</v>
      </c>
    </row>
    <row r="405" spans="2:10" ht="63" customHeight="1" x14ac:dyDescent="0.25">
      <c r="B405" s="955"/>
      <c r="C405" s="474" t="s">
        <v>290</v>
      </c>
      <c r="D405" s="400">
        <v>100</v>
      </c>
      <c r="E405" s="425" t="s">
        <v>92</v>
      </c>
      <c r="F405" s="156" t="s">
        <v>40</v>
      </c>
      <c r="G405" s="156" t="s">
        <v>40</v>
      </c>
      <c r="H405" s="114">
        <f>J405</f>
        <v>1894</v>
      </c>
      <c r="I405" s="114">
        <v>0</v>
      </c>
      <c r="J405" s="99">
        <v>1894</v>
      </c>
    </row>
    <row r="406" spans="2:10" ht="30" x14ac:dyDescent="0.25">
      <c r="B406" s="955"/>
      <c r="C406" s="476" t="s">
        <v>287</v>
      </c>
      <c r="D406" s="400">
        <v>100</v>
      </c>
      <c r="E406" s="425" t="s">
        <v>92</v>
      </c>
      <c r="F406" s="156" t="s">
        <v>40</v>
      </c>
      <c r="G406" s="156" t="s">
        <v>40</v>
      </c>
      <c r="H406" s="114">
        <f>I406+J406</f>
        <v>8566</v>
      </c>
      <c r="I406" s="114">
        <v>107</v>
      </c>
      <c r="J406" s="99">
        <v>8459</v>
      </c>
    </row>
    <row r="407" spans="2:10" x14ac:dyDescent="0.25">
      <c r="B407" s="912"/>
      <c r="C407" s="461"/>
      <c r="D407" s="399"/>
      <c r="E407" s="218"/>
      <c r="F407" s="156"/>
      <c r="G407" s="156"/>
      <c r="H407" s="481">
        <f>H405+H406</f>
        <v>10460</v>
      </c>
      <c r="I407" s="114"/>
      <c r="J407" s="99"/>
    </row>
    <row r="408" spans="2:10" ht="61.5" customHeight="1" x14ac:dyDescent="0.25">
      <c r="B408" s="755" t="s">
        <v>125</v>
      </c>
      <c r="C408" s="474" t="s">
        <v>126</v>
      </c>
      <c r="D408" s="399">
        <v>100</v>
      </c>
      <c r="E408" s="417" t="s">
        <v>782</v>
      </c>
      <c r="F408" s="156" t="s">
        <v>40</v>
      </c>
      <c r="G408" s="156" t="s">
        <v>40</v>
      </c>
      <c r="H408" s="99">
        <v>0</v>
      </c>
      <c r="I408" s="99">
        <v>0</v>
      </c>
      <c r="J408" s="99">
        <v>0</v>
      </c>
    </row>
    <row r="409" spans="2:10" ht="90" x14ac:dyDescent="0.25">
      <c r="B409" s="756"/>
      <c r="C409" s="474" t="s">
        <v>127</v>
      </c>
      <c r="D409" s="399">
        <v>100</v>
      </c>
      <c r="E409" s="427" t="s">
        <v>785</v>
      </c>
      <c r="F409" s="100">
        <v>100</v>
      </c>
      <c r="G409" s="100">
        <v>100</v>
      </c>
      <c r="H409" s="99">
        <v>0</v>
      </c>
      <c r="I409" s="99">
        <v>0</v>
      </c>
      <c r="J409" s="99">
        <v>0</v>
      </c>
    </row>
    <row r="410" spans="2:10" ht="75" x14ac:dyDescent="0.25">
      <c r="B410" s="756"/>
      <c r="C410" s="474" t="s">
        <v>128</v>
      </c>
      <c r="D410" s="399">
        <v>100</v>
      </c>
      <c r="E410" s="93" t="s">
        <v>784</v>
      </c>
      <c r="F410" s="156" t="s">
        <v>40</v>
      </c>
      <c r="G410" s="100">
        <v>100</v>
      </c>
      <c r="H410" s="399">
        <f>J410</f>
        <v>664</v>
      </c>
      <c r="I410" s="399">
        <v>0</v>
      </c>
      <c r="J410" s="100">
        <v>664</v>
      </c>
    </row>
    <row r="411" spans="2:10" ht="30" x14ac:dyDescent="0.25">
      <c r="B411" s="756"/>
      <c r="C411" s="447" t="s">
        <v>133</v>
      </c>
      <c r="D411" s="399">
        <v>100</v>
      </c>
      <c r="E411" s="93" t="s">
        <v>92</v>
      </c>
      <c r="F411" s="156" t="s">
        <v>40</v>
      </c>
      <c r="G411" s="156" t="s">
        <v>40</v>
      </c>
      <c r="H411" s="114">
        <f>I411+J411</f>
        <v>5147</v>
      </c>
      <c r="I411" s="114">
        <v>356</v>
      </c>
      <c r="J411" s="99">
        <v>4791</v>
      </c>
    </row>
    <row r="412" spans="2:10" ht="30" x14ac:dyDescent="0.25">
      <c r="B412" s="756"/>
      <c r="C412" s="447" t="s">
        <v>134</v>
      </c>
      <c r="D412" s="399">
        <v>100</v>
      </c>
      <c r="E412" s="93" t="s">
        <v>92</v>
      </c>
      <c r="F412" s="203" t="s">
        <v>40</v>
      </c>
      <c r="G412" s="203" t="s">
        <v>40</v>
      </c>
      <c r="H412" s="114">
        <f>I412+J412</f>
        <v>5646.5</v>
      </c>
      <c r="I412" s="114">
        <v>554.5</v>
      </c>
      <c r="J412" s="99">
        <v>5092</v>
      </c>
    </row>
    <row r="413" spans="2:10" ht="45" x14ac:dyDescent="0.25">
      <c r="B413" s="756"/>
      <c r="C413" s="447" t="s">
        <v>135</v>
      </c>
      <c r="D413" s="399">
        <v>100</v>
      </c>
      <c r="E413" s="93" t="s">
        <v>306</v>
      </c>
      <c r="F413" s="156" t="s">
        <v>40</v>
      </c>
      <c r="G413" s="156" t="s">
        <v>40</v>
      </c>
      <c r="H413" s="114">
        <f>I413+J413</f>
        <v>3559</v>
      </c>
      <c r="I413" s="114">
        <v>178</v>
      </c>
      <c r="J413" s="99">
        <v>3381</v>
      </c>
    </row>
    <row r="414" spans="2:10" ht="30" x14ac:dyDescent="0.25">
      <c r="B414" s="756"/>
      <c r="C414" s="447" t="s">
        <v>136</v>
      </c>
      <c r="D414" s="399">
        <v>100</v>
      </c>
      <c r="E414" s="93" t="s">
        <v>92</v>
      </c>
      <c r="F414" s="156" t="s">
        <v>40</v>
      </c>
      <c r="G414" s="156" t="s">
        <v>40</v>
      </c>
      <c r="H414" s="114">
        <f>J414</f>
        <v>2377.5</v>
      </c>
      <c r="I414" s="114">
        <v>0</v>
      </c>
      <c r="J414" s="99">
        <v>2377.5</v>
      </c>
    </row>
    <row r="415" spans="2:10" ht="30" x14ac:dyDescent="0.25">
      <c r="B415" s="756"/>
      <c r="C415" s="447" t="s">
        <v>137</v>
      </c>
      <c r="D415" s="399">
        <v>100</v>
      </c>
      <c r="E415" s="93" t="s">
        <v>92</v>
      </c>
      <c r="F415" s="156" t="s">
        <v>40</v>
      </c>
      <c r="G415" s="156" t="s">
        <v>40</v>
      </c>
      <c r="H415" s="114">
        <f t="shared" ref="H415:H459" si="18">I415+J415</f>
        <v>2039.6</v>
      </c>
      <c r="I415" s="114">
        <v>0</v>
      </c>
      <c r="J415" s="99">
        <v>2039.6</v>
      </c>
    </row>
    <row r="416" spans="2:10" ht="30" x14ac:dyDescent="0.25">
      <c r="B416" s="756"/>
      <c r="C416" s="447" t="s">
        <v>138</v>
      </c>
      <c r="D416" s="399">
        <v>100</v>
      </c>
      <c r="E416" s="93" t="s">
        <v>92</v>
      </c>
      <c r="F416" s="203" t="s">
        <v>40</v>
      </c>
      <c r="G416" s="203" t="s">
        <v>40</v>
      </c>
      <c r="H416" s="114">
        <f t="shared" si="18"/>
        <v>2458.1999999999998</v>
      </c>
      <c r="I416" s="114">
        <v>0</v>
      </c>
      <c r="J416" s="99">
        <v>2458.1999999999998</v>
      </c>
    </row>
    <row r="417" spans="2:10" ht="30" x14ac:dyDescent="0.25">
      <c r="B417" s="756"/>
      <c r="C417" s="447" t="s">
        <v>139</v>
      </c>
      <c r="D417" s="399">
        <v>100</v>
      </c>
      <c r="E417" s="93" t="s">
        <v>92</v>
      </c>
      <c r="F417" s="203" t="s">
        <v>40</v>
      </c>
      <c r="G417" s="203" t="s">
        <v>40</v>
      </c>
      <c r="H417" s="114">
        <f t="shared" si="18"/>
        <v>1335.7</v>
      </c>
      <c r="I417" s="114">
        <v>0</v>
      </c>
      <c r="J417" s="99">
        <v>1335.7</v>
      </c>
    </row>
    <row r="418" spans="2:10" ht="30" x14ac:dyDescent="0.25">
      <c r="B418" s="756"/>
      <c r="C418" s="447" t="s">
        <v>140</v>
      </c>
      <c r="D418" s="399">
        <v>100</v>
      </c>
      <c r="E418" s="93" t="s">
        <v>92</v>
      </c>
      <c r="F418" s="156" t="s">
        <v>40</v>
      </c>
      <c r="G418" s="156" t="s">
        <v>40</v>
      </c>
      <c r="H418" s="114">
        <f t="shared" si="18"/>
        <v>1573</v>
      </c>
      <c r="I418" s="114">
        <v>0</v>
      </c>
      <c r="J418" s="99">
        <v>1573</v>
      </c>
    </row>
    <row r="419" spans="2:10" ht="45" x14ac:dyDescent="0.25">
      <c r="B419" s="756"/>
      <c r="C419" s="447" t="s">
        <v>141</v>
      </c>
      <c r="D419" s="100">
        <v>100</v>
      </c>
      <c r="E419" s="138" t="s">
        <v>62</v>
      </c>
      <c r="F419" s="229">
        <v>58.9</v>
      </c>
      <c r="G419" s="229">
        <v>74.099999999999994</v>
      </c>
      <c r="H419" s="114">
        <f t="shared" si="18"/>
        <v>34642.6</v>
      </c>
      <c r="I419" s="114">
        <v>28459.200000000001</v>
      </c>
      <c r="J419" s="99">
        <v>6183.4</v>
      </c>
    </row>
    <row r="420" spans="2:10" ht="45" x14ac:dyDescent="0.25">
      <c r="B420" s="756"/>
      <c r="C420" s="447" t="s">
        <v>142</v>
      </c>
      <c r="D420" s="100">
        <v>100</v>
      </c>
      <c r="E420" s="138" t="s">
        <v>62</v>
      </c>
      <c r="F420" s="229">
        <v>15.7</v>
      </c>
      <c r="G420" s="229">
        <v>3.9</v>
      </c>
      <c r="H420" s="114">
        <f t="shared" si="18"/>
        <v>13225.8</v>
      </c>
      <c r="I420" s="114">
        <v>10753.1</v>
      </c>
      <c r="J420" s="99">
        <v>2472.6999999999998</v>
      </c>
    </row>
    <row r="421" spans="2:10" ht="45" x14ac:dyDescent="0.25">
      <c r="B421" s="756"/>
      <c r="C421" s="447" t="s">
        <v>143</v>
      </c>
      <c r="D421" s="399">
        <v>100</v>
      </c>
      <c r="E421" s="139" t="s">
        <v>62</v>
      </c>
      <c r="F421" s="229">
        <v>5.8</v>
      </c>
      <c r="G421" s="229">
        <v>5.9</v>
      </c>
      <c r="H421" s="114">
        <f t="shared" si="18"/>
        <v>10554.699999999999</v>
      </c>
      <c r="I421" s="114">
        <v>8609.7999999999993</v>
      </c>
      <c r="J421" s="99">
        <v>1944.9</v>
      </c>
    </row>
    <row r="422" spans="2:10" ht="45" x14ac:dyDescent="0.25">
      <c r="B422" s="756"/>
      <c r="C422" s="447" t="s">
        <v>144</v>
      </c>
      <c r="D422" s="399">
        <v>100</v>
      </c>
      <c r="E422" s="139" t="s">
        <v>62</v>
      </c>
      <c r="F422" s="201">
        <v>8</v>
      </c>
      <c r="G422" s="229">
        <v>7.5</v>
      </c>
      <c r="H422" s="114">
        <f t="shared" si="18"/>
        <v>11928.2</v>
      </c>
      <c r="I422" s="114">
        <v>9443.2000000000007</v>
      </c>
      <c r="J422" s="99">
        <v>2485</v>
      </c>
    </row>
    <row r="423" spans="2:10" ht="45" x14ac:dyDescent="0.25">
      <c r="B423" s="756"/>
      <c r="C423" s="447" t="s">
        <v>322</v>
      </c>
      <c r="D423" s="399">
        <v>100</v>
      </c>
      <c r="E423" s="93" t="s">
        <v>83</v>
      </c>
      <c r="F423" s="108">
        <v>22</v>
      </c>
      <c r="G423" s="108">
        <v>28.7</v>
      </c>
      <c r="H423" s="114">
        <f t="shared" si="18"/>
        <v>7564.2</v>
      </c>
      <c r="I423" s="114">
        <v>3076</v>
      </c>
      <c r="J423" s="99">
        <v>4488.2</v>
      </c>
    </row>
    <row r="424" spans="2:10" ht="45" x14ac:dyDescent="0.25">
      <c r="B424" s="756"/>
      <c r="C424" s="447" t="s">
        <v>320</v>
      </c>
      <c r="D424" s="399">
        <v>100</v>
      </c>
      <c r="E424" s="93" t="s">
        <v>83</v>
      </c>
      <c r="F424" s="108">
        <v>36.6</v>
      </c>
      <c r="G424" s="108">
        <v>56.4</v>
      </c>
      <c r="H424" s="114">
        <f t="shared" si="18"/>
        <v>10395.799999999999</v>
      </c>
      <c r="I424" s="99">
        <v>4907</v>
      </c>
      <c r="J424" s="99">
        <v>5488.8</v>
      </c>
    </row>
    <row r="425" spans="2:10" ht="45" x14ac:dyDescent="0.25">
      <c r="B425" s="757"/>
      <c r="C425" s="447" t="s">
        <v>321</v>
      </c>
      <c r="D425" s="399">
        <v>100</v>
      </c>
      <c r="E425" s="93" t="s">
        <v>83</v>
      </c>
      <c r="F425" s="108">
        <v>8.6</v>
      </c>
      <c r="G425" s="108">
        <v>9.3000000000000007</v>
      </c>
      <c r="H425" s="114">
        <f t="shared" si="18"/>
        <v>2532.5</v>
      </c>
      <c r="I425" s="114">
        <v>944.2</v>
      </c>
      <c r="J425" s="99">
        <v>1588.3</v>
      </c>
    </row>
    <row r="426" spans="2:10" s="342" customFormat="1" x14ac:dyDescent="0.25">
      <c r="B426" s="414"/>
      <c r="C426" s="447"/>
      <c r="D426" s="399"/>
      <c r="E426" s="93"/>
      <c r="F426" s="108"/>
      <c r="G426" s="108"/>
      <c r="H426" s="481">
        <f>H408+H409+H410</f>
        <v>664</v>
      </c>
      <c r="I426" s="114"/>
      <c r="J426" s="114"/>
    </row>
    <row r="427" spans="2:10" x14ac:dyDescent="0.25">
      <c r="B427" s="156"/>
      <c r="C427" s="445"/>
      <c r="D427" s="399"/>
      <c r="E427" s="93"/>
      <c r="F427" s="99"/>
      <c r="G427" s="99"/>
      <c r="H427" s="114"/>
      <c r="I427" s="114"/>
      <c r="J427" s="114"/>
    </row>
    <row r="428" spans="2:10" ht="45" x14ac:dyDescent="0.25">
      <c r="B428" s="755" t="s">
        <v>175</v>
      </c>
      <c r="C428" s="447" t="s">
        <v>176</v>
      </c>
      <c r="D428" s="399">
        <v>100</v>
      </c>
      <c r="E428" s="93" t="s">
        <v>62</v>
      </c>
      <c r="F428" s="99">
        <v>53.2</v>
      </c>
      <c r="G428" s="108" t="s">
        <v>40</v>
      </c>
      <c r="H428" s="114">
        <f t="shared" ref="H428:H441" si="19">I428+J428</f>
        <v>40293</v>
      </c>
      <c r="I428" s="114">
        <v>33345</v>
      </c>
      <c r="J428" s="114">
        <v>6948</v>
      </c>
    </row>
    <row r="429" spans="2:10" ht="45" x14ac:dyDescent="0.25">
      <c r="B429" s="756"/>
      <c r="C429" s="447" t="s">
        <v>274</v>
      </c>
      <c r="D429" s="399">
        <v>100</v>
      </c>
      <c r="E429" s="93" t="s">
        <v>62</v>
      </c>
      <c r="F429" s="99">
        <v>16.899999999999999</v>
      </c>
      <c r="G429" s="108" t="s">
        <v>40</v>
      </c>
      <c r="H429" s="114">
        <f t="shared" si="19"/>
        <v>23871</v>
      </c>
      <c r="I429" s="114">
        <v>20016</v>
      </c>
      <c r="J429" s="114">
        <v>3855</v>
      </c>
    </row>
    <row r="430" spans="2:10" ht="45" x14ac:dyDescent="0.25">
      <c r="B430" s="756"/>
      <c r="C430" s="447" t="s">
        <v>275</v>
      </c>
      <c r="D430" s="399">
        <v>100</v>
      </c>
      <c r="E430" s="93" t="s">
        <v>62</v>
      </c>
      <c r="F430" s="99">
        <v>18.899999999999999</v>
      </c>
      <c r="G430" s="108" t="s">
        <v>40</v>
      </c>
      <c r="H430" s="114">
        <f t="shared" si="19"/>
        <v>21907</v>
      </c>
      <c r="I430" s="114">
        <v>18099</v>
      </c>
      <c r="J430" s="114">
        <v>3808</v>
      </c>
    </row>
    <row r="431" spans="2:10" ht="45" x14ac:dyDescent="0.25">
      <c r="B431" s="756"/>
      <c r="C431" s="447" t="s">
        <v>276</v>
      </c>
      <c r="D431" s="399">
        <v>100</v>
      </c>
      <c r="E431" s="93" t="s">
        <v>62</v>
      </c>
      <c r="F431" s="99">
        <v>10.9</v>
      </c>
      <c r="G431" s="108" t="s">
        <v>40</v>
      </c>
      <c r="H431" s="114">
        <f t="shared" si="19"/>
        <v>13891</v>
      </c>
      <c r="I431" s="114">
        <v>11570</v>
      </c>
      <c r="J431" s="114">
        <v>2321</v>
      </c>
    </row>
    <row r="432" spans="2:10" ht="45" x14ac:dyDescent="0.25">
      <c r="B432" s="756"/>
      <c r="C432" s="447" t="s">
        <v>319</v>
      </c>
      <c r="D432" s="399">
        <v>100</v>
      </c>
      <c r="E432" s="93" t="s">
        <v>83</v>
      </c>
      <c r="F432" s="99">
        <v>21.6</v>
      </c>
      <c r="G432" s="108">
        <v>43.1</v>
      </c>
      <c r="H432" s="114">
        <f t="shared" si="19"/>
        <v>8093</v>
      </c>
      <c r="I432" s="114">
        <v>4483</v>
      </c>
      <c r="J432" s="114">
        <v>3610</v>
      </c>
    </row>
    <row r="433" spans="2:10" ht="45" x14ac:dyDescent="0.25">
      <c r="B433" s="756"/>
      <c r="C433" s="447" t="s">
        <v>318</v>
      </c>
      <c r="D433" s="399">
        <v>100</v>
      </c>
      <c r="E433" s="93" t="s">
        <v>83</v>
      </c>
      <c r="F433" s="99">
        <v>21.8</v>
      </c>
      <c r="G433" s="108">
        <v>37.700000000000003</v>
      </c>
      <c r="H433" s="114">
        <f t="shared" si="19"/>
        <v>4997</v>
      </c>
      <c r="I433" s="114">
        <v>2507</v>
      </c>
      <c r="J433" s="114">
        <v>2490</v>
      </c>
    </row>
    <row r="434" spans="2:10" ht="45" x14ac:dyDescent="0.25">
      <c r="B434" s="756"/>
      <c r="C434" s="445" t="s">
        <v>315</v>
      </c>
      <c r="D434" s="399">
        <v>100</v>
      </c>
      <c r="E434" s="93" t="s">
        <v>83</v>
      </c>
      <c r="F434" s="99">
        <v>6.1</v>
      </c>
      <c r="G434" s="108">
        <v>11.2</v>
      </c>
      <c r="H434" s="114">
        <f t="shared" si="19"/>
        <v>2813</v>
      </c>
      <c r="I434" s="114">
        <v>1418</v>
      </c>
      <c r="J434" s="114">
        <v>1395</v>
      </c>
    </row>
    <row r="435" spans="2:10" ht="45" x14ac:dyDescent="0.25">
      <c r="B435" s="756"/>
      <c r="C435" s="445" t="s">
        <v>314</v>
      </c>
      <c r="D435" s="399">
        <v>100</v>
      </c>
      <c r="E435" s="93" t="s">
        <v>83</v>
      </c>
      <c r="F435" s="99">
        <v>7.9</v>
      </c>
      <c r="G435" s="108">
        <v>14</v>
      </c>
      <c r="H435" s="114">
        <f t="shared" si="19"/>
        <v>3299</v>
      </c>
      <c r="I435" s="114">
        <v>1382</v>
      </c>
      <c r="J435" s="114">
        <v>1917</v>
      </c>
    </row>
    <row r="436" spans="2:10" ht="45" x14ac:dyDescent="0.25">
      <c r="B436" s="756"/>
      <c r="C436" s="447" t="s">
        <v>1120</v>
      </c>
      <c r="D436" s="399">
        <v>100</v>
      </c>
      <c r="E436" s="93" t="s">
        <v>83</v>
      </c>
      <c r="F436" s="99">
        <v>18.3</v>
      </c>
      <c r="G436" s="108" t="s">
        <v>40</v>
      </c>
      <c r="H436" s="114">
        <f t="shared" si="19"/>
        <v>1743</v>
      </c>
      <c r="I436" s="114">
        <v>0</v>
      </c>
      <c r="J436" s="99">
        <v>1743</v>
      </c>
    </row>
    <row r="437" spans="2:10" ht="45" x14ac:dyDescent="0.25">
      <c r="B437" s="756"/>
      <c r="C437" s="447" t="s">
        <v>181</v>
      </c>
      <c r="D437" s="399">
        <v>100</v>
      </c>
      <c r="E437" s="93" t="s">
        <v>306</v>
      </c>
      <c r="F437" s="99">
        <v>19.5</v>
      </c>
      <c r="G437" s="108" t="s">
        <v>40</v>
      </c>
      <c r="H437" s="114">
        <f t="shared" si="19"/>
        <v>1914</v>
      </c>
      <c r="I437" s="114">
        <v>0</v>
      </c>
      <c r="J437" s="99">
        <v>1914</v>
      </c>
    </row>
    <row r="438" spans="2:10" ht="45" x14ac:dyDescent="0.25">
      <c r="B438" s="756"/>
      <c r="C438" s="447" t="s">
        <v>183</v>
      </c>
      <c r="D438" s="399">
        <v>100</v>
      </c>
      <c r="E438" s="93" t="s">
        <v>306</v>
      </c>
      <c r="F438" s="99">
        <v>17.100000000000001</v>
      </c>
      <c r="G438" s="99" t="s">
        <v>40</v>
      </c>
      <c r="H438" s="114">
        <f t="shared" si="19"/>
        <v>3100</v>
      </c>
      <c r="I438" s="114">
        <v>0</v>
      </c>
      <c r="J438" s="99">
        <v>3100</v>
      </c>
    </row>
    <row r="439" spans="2:10" ht="45" x14ac:dyDescent="0.25">
      <c r="B439" s="756"/>
      <c r="C439" s="447" t="s">
        <v>184</v>
      </c>
      <c r="D439" s="399">
        <v>100</v>
      </c>
      <c r="E439" s="93" t="s">
        <v>92</v>
      </c>
      <c r="F439" s="99" t="s">
        <v>40</v>
      </c>
      <c r="G439" s="99" t="s">
        <v>40</v>
      </c>
      <c r="H439" s="114">
        <f t="shared" si="19"/>
        <v>13478</v>
      </c>
      <c r="I439" s="114">
        <v>50</v>
      </c>
      <c r="J439" s="99">
        <v>13428</v>
      </c>
    </row>
    <row r="440" spans="2:10" ht="30" x14ac:dyDescent="0.25">
      <c r="B440" s="756"/>
      <c r="C440" s="447" t="s">
        <v>185</v>
      </c>
      <c r="D440" s="399">
        <v>100</v>
      </c>
      <c r="E440" s="93" t="s">
        <v>92</v>
      </c>
      <c r="F440" s="99" t="s">
        <v>40</v>
      </c>
      <c r="G440" s="99" t="s">
        <v>40</v>
      </c>
      <c r="H440" s="114">
        <f t="shared" si="19"/>
        <v>919</v>
      </c>
      <c r="I440" s="114">
        <v>0</v>
      </c>
      <c r="J440" s="99">
        <v>919</v>
      </c>
    </row>
    <row r="441" spans="2:10" ht="45" x14ac:dyDescent="0.25">
      <c r="B441" s="756"/>
      <c r="C441" s="447" t="s">
        <v>271</v>
      </c>
      <c r="D441" s="399">
        <v>100</v>
      </c>
      <c r="E441" s="93" t="s">
        <v>92</v>
      </c>
      <c r="F441" s="99" t="s">
        <v>40</v>
      </c>
      <c r="G441" s="99" t="s">
        <v>40</v>
      </c>
      <c r="H441" s="114">
        <f t="shared" si="19"/>
        <v>6799</v>
      </c>
      <c r="I441" s="114">
        <v>100</v>
      </c>
      <c r="J441" s="99">
        <v>6699</v>
      </c>
    </row>
    <row r="442" spans="2:10" x14ac:dyDescent="0.25">
      <c r="B442" s="757"/>
      <c r="C442" s="445"/>
      <c r="D442" s="399"/>
      <c r="E442" s="93"/>
      <c r="F442" s="99"/>
      <c r="G442" s="99"/>
      <c r="H442" s="114"/>
      <c r="I442" s="114"/>
      <c r="J442" s="99"/>
    </row>
    <row r="443" spans="2:10" ht="30" x14ac:dyDescent="0.25">
      <c r="B443" s="789" t="s">
        <v>36</v>
      </c>
      <c r="C443" s="451" t="s">
        <v>108</v>
      </c>
      <c r="D443" s="100">
        <v>100</v>
      </c>
      <c r="E443" s="93" t="s">
        <v>92</v>
      </c>
      <c r="F443" s="156" t="s">
        <v>40</v>
      </c>
      <c r="G443" s="99" t="s">
        <v>40</v>
      </c>
      <c r="H443" s="99">
        <f t="shared" si="18"/>
        <v>8175</v>
      </c>
      <c r="I443" s="108">
        <v>0</v>
      </c>
      <c r="J443" s="99">
        <v>8175</v>
      </c>
    </row>
    <row r="444" spans="2:10" ht="45" x14ac:dyDescent="0.25">
      <c r="B444" s="790"/>
      <c r="C444" s="451" t="s">
        <v>107</v>
      </c>
      <c r="D444" s="100">
        <v>100</v>
      </c>
      <c r="E444" s="93" t="s">
        <v>92</v>
      </c>
      <c r="F444" s="156" t="s">
        <v>40</v>
      </c>
      <c r="G444" s="99" t="s">
        <v>40</v>
      </c>
      <c r="H444" s="99">
        <f t="shared" si="18"/>
        <v>6757</v>
      </c>
      <c r="I444" s="108">
        <v>7</v>
      </c>
      <c r="J444" s="99">
        <v>6750</v>
      </c>
    </row>
    <row r="445" spans="2:10" ht="30" x14ac:dyDescent="0.25">
      <c r="B445" s="790"/>
      <c r="C445" s="451" t="s">
        <v>105</v>
      </c>
      <c r="D445" s="100">
        <v>100</v>
      </c>
      <c r="E445" s="93" t="s">
        <v>92</v>
      </c>
      <c r="F445" s="156" t="s">
        <v>40</v>
      </c>
      <c r="G445" s="99" t="s">
        <v>40</v>
      </c>
      <c r="H445" s="99">
        <f t="shared" si="18"/>
        <v>2410</v>
      </c>
      <c r="I445" s="108">
        <v>0</v>
      </c>
      <c r="J445" s="99">
        <v>2410</v>
      </c>
    </row>
    <row r="446" spans="2:10" ht="45" x14ac:dyDescent="0.25">
      <c r="B446" s="790"/>
      <c r="C446" s="453" t="s">
        <v>106</v>
      </c>
      <c r="D446" s="100">
        <v>100</v>
      </c>
      <c r="E446" s="167" t="s">
        <v>813</v>
      </c>
      <c r="F446" s="156" t="s">
        <v>40</v>
      </c>
      <c r="G446" s="99" t="s">
        <v>40</v>
      </c>
      <c r="H446" s="99">
        <f t="shared" si="18"/>
        <v>4327</v>
      </c>
      <c r="I446" s="108">
        <v>0</v>
      </c>
      <c r="J446" s="99">
        <v>4327</v>
      </c>
    </row>
    <row r="447" spans="2:10" ht="30" x14ac:dyDescent="0.25">
      <c r="B447" s="790"/>
      <c r="C447" s="447" t="s">
        <v>329</v>
      </c>
      <c r="D447" s="401">
        <v>100</v>
      </c>
      <c r="E447" s="93" t="s">
        <v>92</v>
      </c>
      <c r="F447" s="156" t="s">
        <v>40</v>
      </c>
      <c r="G447" s="99" t="s">
        <v>40</v>
      </c>
      <c r="H447" s="99">
        <f t="shared" si="18"/>
        <v>1825.6</v>
      </c>
      <c r="I447" s="108">
        <v>0</v>
      </c>
      <c r="J447" s="99">
        <v>1825.6</v>
      </c>
    </row>
    <row r="448" spans="2:10" ht="30" x14ac:dyDescent="0.25">
      <c r="B448" s="790"/>
      <c r="C448" s="452" t="s">
        <v>328</v>
      </c>
      <c r="D448" s="401">
        <v>100</v>
      </c>
      <c r="E448" s="93" t="s">
        <v>92</v>
      </c>
      <c r="F448" s="156" t="s">
        <v>40</v>
      </c>
      <c r="G448" s="99" t="s">
        <v>40</v>
      </c>
      <c r="H448" s="99">
        <f t="shared" si="18"/>
        <v>1053.9000000000001</v>
      </c>
      <c r="I448" s="426">
        <v>0</v>
      </c>
      <c r="J448" s="99">
        <v>1053.9000000000001</v>
      </c>
    </row>
    <row r="449" spans="2:10" ht="30" x14ac:dyDescent="0.25">
      <c r="B449" s="790"/>
      <c r="C449" s="447" t="s">
        <v>325</v>
      </c>
      <c r="D449" s="401">
        <v>100</v>
      </c>
      <c r="E449" s="93" t="s">
        <v>92</v>
      </c>
      <c r="F449" s="156" t="s">
        <v>40</v>
      </c>
      <c r="G449" s="99" t="s">
        <v>40</v>
      </c>
      <c r="H449" s="99">
        <f t="shared" si="18"/>
        <v>887</v>
      </c>
      <c r="I449" s="426">
        <v>0</v>
      </c>
      <c r="J449" s="432">
        <v>887</v>
      </c>
    </row>
    <row r="450" spans="2:10" ht="30" x14ac:dyDescent="0.25">
      <c r="B450" s="790"/>
      <c r="C450" s="452" t="s">
        <v>327</v>
      </c>
      <c r="D450" s="401">
        <v>100</v>
      </c>
      <c r="E450" s="93" t="s">
        <v>92</v>
      </c>
      <c r="F450" s="156" t="s">
        <v>40</v>
      </c>
      <c r="G450" s="99" t="s">
        <v>40</v>
      </c>
      <c r="H450" s="99">
        <f t="shared" si="18"/>
        <v>1712.2</v>
      </c>
      <c r="I450" s="426">
        <v>0</v>
      </c>
      <c r="J450" s="412">
        <v>1712.2</v>
      </c>
    </row>
    <row r="451" spans="2:10" ht="30" x14ac:dyDescent="0.25">
      <c r="B451" s="790"/>
      <c r="C451" s="447" t="s">
        <v>326</v>
      </c>
      <c r="D451" s="401">
        <v>100</v>
      </c>
      <c r="E451" s="93" t="s">
        <v>92</v>
      </c>
      <c r="F451" s="156" t="s">
        <v>40</v>
      </c>
      <c r="G451" s="99" t="s">
        <v>40</v>
      </c>
      <c r="H451" s="99">
        <f t="shared" si="18"/>
        <v>2028.4</v>
      </c>
      <c r="I451" s="116">
        <v>100</v>
      </c>
      <c r="J451" s="432">
        <v>1928.4</v>
      </c>
    </row>
    <row r="452" spans="2:10" ht="45" x14ac:dyDescent="0.25">
      <c r="B452" s="790"/>
      <c r="C452" s="452" t="s">
        <v>313</v>
      </c>
      <c r="D452" s="401">
        <v>100</v>
      </c>
      <c r="E452" s="167" t="s">
        <v>182</v>
      </c>
      <c r="F452" s="156">
        <v>30.3</v>
      </c>
      <c r="G452" s="99" t="s">
        <v>40</v>
      </c>
      <c r="H452" s="99">
        <f t="shared" si="18"/>
        <v>2396</v>
      </c>
      <c r="I452" s="426">
        <v>0</v>
      </c>
      <c r="J452" s="412">
        <v>2396</v>
      </c>
    </row>
    <row r="453" spans="2:10" ht="45" x14ac:dyDescent="0.25">
      <c r="B453" s="790"/>
      <c r="C453" s="447" t="s">
        <v>324</v>
      </c>
      <c r="D453" s="100">
        <v>100</v>
      </c>
      <c r="E453" s="93" t="s">
        <v>83</v>
      </c>
      <c r="F453" s="156">
        <v>9.6999999999999993</v>
      </c>
      <c r="G453" s="99">
        <v>21.3</v>
      </c>
      <c r="H453" s="99">
        <f t="shared" si="18"/>
        <v>3837</v>
      </c>
      <c r="I453" s="426">
        <v>0</v>
      </c>
      <c r="J453" s="432">
        <v>3837</v>
      </c>
    </row>
    <row r="454" spans="2:10" ht="45" x14ac:dyDescent="0.25">
      <c r="B454" s="790"/>
      <c r="C454" s="452" t="s">
        <v>323</v>
      </c>
      <c r="D454" s="100">
        <v>100</v>
      </c>
      <c r="E454" s="93" t="s">
        <v>83</v>
      </c>
      <c r="F454" s="144">
        <v>21.1</v>
      </c>
      <c r="G454" s="156">
        <v>46.6</v>
      </c>
      <c r="H454" s="99">
        <f t="shared" si="18"/>
        <v>8139</v>
      </c>
      <c r="I454" s="426">
        <v>0</v>
      </c>
      <c r="J454" s="412">
        <v>8139</v>
      </c>
    </row>
    <row r="455" spans="2:10" ht="45" x14ac:dyDescent="0.25">
      <c r="B455" s="790"/>
      <c r="C455" s="447" t="s">
        <v>311</v>
      </c>
      <c r="D455" s="100">
        <v>100</v>
      </c>
      <c r="E455" s="93" t="s">
        <v>83</v>
      </c>
      <c r="F455" s="156">
        <v>14.5</v>
      </c>
      <c r="G455" s="99">
        <v>31</v>
      </c>
      <c r="H455" s="99">
        <f t="shared" si="18"/>
        <v>6452</v>
      </c>
      <c r="I455" s="426">
        <v>0</v>
      </c>
      <c r="J455" s="432">
        <v>6452</v>
      </c>
    </row>
    <row r="456" spans="2:10" ht="45" x14ac:dyDescent="0.25">
      <c r="B456" s="790"/>
      <c r="C456" s="447" t="s">
        <v>312</v>
      </c>
      <c r="D456" s="100">
        <v>100</v>
      </c>
      <c r="E456" s="138" t="s">
        <v>62</v>
      </c>
      <c r="F456" s="156">
        <v>50.1</v>
      </c>
      <c r="G456" s="99" t="s">
        <v>40</v>
      </c>
      <c r="H456" s="99">
        <f t="shared" si="18"/>
        <v>26857</v>
      </c>
      <c r="I456" s="426">
        <v>0</v>
      </c>
      <c r="J456" s="412">
        <v>26857</v>
      </c>
    </row>
    <row r="457" spans="2:10" ht="45" x14ac:dyDescent="0.25">
      <c r="B457" s="790"/>
      <c r="C457" s="457" t="s">
        <v>349</v>
      </c>
      <c r="D457" s="100">
        <v>100</v>
      </c>
      <c r="E457" s="138" t="s">
        <v>62</v>
      </c>
      <c r="F457" s="156">
        <v>3.2</v>
      </c>
      <c r="G457" s="99" t="s">
        <v>40</v>
      </c>
      <c r="H457" s="99">
        <f t="shared" si="18"/>
        <v>5545</v>
      </c>
      <c r="I457" s="426">
        <v>0</v>
      </c>
      <c r="J457" s="432">
        <v>5545</v>
      </c>
    </row>
    <row r="458" spans="2:10" ht="45" x14ac:dyDescent="0.25">
      <c r="B458" s="790"/>
      <c r="C458" s="457" t="s">
        <v>350</v>
      </c>
      <c r="D458" s="100">
        <v>100</v>
      </c>
      <c r="E458" s="138" t="s">
        <v>62</v>
      </c>
      <c r="F458" s="156">
        <v>2.6</v>
      </c>
      <c r="G458" s="99" t="s">
        <v>40</v>
      </c>
      <c r="H458" s="99">
        <f t="shared" si="18"/>
        <v>5029</v>
      </c>
      <c r="I458" s="426">
        <v>0</v>
      </c>
      <c r="J458" s="432">
        <v>5029</v>
      </c>
    </row>
    <row r="459" spans="2:10" ht="45" x14ac:dyDescent="0.25">
      <c r="B459" s="791"/>
      <c r="C459" s="462" t="s">
        <v>351</v>
      </c>
      <c r="D459" s="100">
        <v>100</v>
      </c>
      <c r="E459" s="138" t="s">
        <v>62</v>
      </c>
      <c r="F459" s="156">
        <v>2.6</v>
      </c>
      <c r="G459" s="99" t="s">
        <v>40</v>
      </c>
      <c r="H459" s="99">
        <f t="shared" si="18"/>
        <v>5505</v>
      </c>
      <c r="I459" s="426">
        <v>0</v>
      </c>
      <c r="J459" s="432">
        <v>5505</v>
      </c>
    </row>
    <row r="460" spans="2:10" ht="15.75" x14ac:dyDescent="0.25">
      <c r="B460" s="149"/>
      <c r="C460" s="451"/>
      <c r="D460" s="100"/>
      <c r="E460" s="138"/>
      <c r="F460" s="156"/>
      <c r="G460" s="99"/>
      <c r="H460" s="114"/>
      <c r="I460" s="426"/>
      <c r="J460" s="432"/>
    </row>
    <row r="461" spans="2:10" ht="69" customHeight="1" x14ac:dyDescent="0.25">
      <c r="B461" s="789" t="s">
        <v>41</v>
      </c>
      <c r="C461" s="482" t="s">
        <v>43</v>
      </c>
      <c r="D461" s="100">
        <v>100</v>
      </c>
      <c r="E461" s="93" t="s">
        <v>783</v>
      </c>
      <c r="F461" s="100">
        <v>100</v>
      </c>
      <c r="G461" s="100">
        <v>100</v>
      </c>
      <c r="H461" s="399">
        <v>0</v>
      </c>
      <c r="I461" s="399">
        <v>0</v>
      </c>
      <c r="J461" s="100">
        <v>0</v>
      </c>
    </row>
    <row r="462" spans="2:10" ht="45" x14ac:dyDescent="0.25">
      <c r="B462" s="790"/>
      <c r="C462" s="483" t="s">
        <v>330</v>
      </c>
      <c r="D462" s="100">
        <v>100</v>
      </c>
      <c r="E462" s="167" t="s">
        <v>749</v>
      </c>
      <c r="F462" s="100">
        <v>100</v>
      </c>
      <c r="G462" s="100">
        <v>100</v>
      </c>
      <c r="H462" s="399">
        <v>0</v>
      </c>
      <c r="I462" s="399">
        <v>0</v>
      </c>
      <c r="J462" s="100">
        <v>0</v>
      </c>
    </row>
    <row r="463" spans="2:10" ht="30" x14ac:dyDescent="0.25">
      <c r="B463" s="790"/>
      <c r="C463" s="484" t="s">
        <v>42</v>
      </c>
      <c r="D463" s="100">
        <v>100</v>
      </c>
      <c r="E463" s="167" t="s">
        <v>132</v>
      </c>
      <c r="F463" s="201">
        <v>100</v>
      </c>
      <c r="G463" s="201">
        <v>100</v>
      </c>
      <c r="H463" s="399">
        <v>0</v>
      </c>
      <c r="I463" s="399">
        <v>0</v>
      </c>
      <c r="J463" s="100">
        <v>0</v>
      </c>
    </row>
    <row r="464" spans="2:10" ht="45" x14ac:dyDescent="0.25">
      <c r="B464" s="790"/>
      <c r="C464" s="485" t="s">
        <v>214</v>
      </c>
      <c r="D464" s="409">
        <v>100</v>
      </c>
      <c r="E464" s="171" t="s">
        <v>212</v>
      </c>
      <c r="F464" s="409">
        <v>100</v>
      </c>
      <c r="G464" s="409">
        <v>100</v>
      </c>
      <c r="H464" s="172">
        <v>0</v>
      </c>
      <c r="I464" s="172">
        <v>0</v>
      </c>
      <c r="J464" s="409">
        <v>0</v>
      </c>
    </row>
    <row r="465" spans="2:10" ht="45" x14ac:dyDescent="0.25">
      <c r="B465" s="790"/>
      <c r="C465" s="463" t="s">
        <v>331</v>
      </c>
      <c r="D465" s="409">
        <v>100</v>
      </c>
      <c r="E465" s="171" t="s">
        <v>83</v>
      </c>
      <c r="F465" s="409" t="s">
        <v>40</v>
      </c>
      <c r="G465" s="409">
        <v>1.3</v>
      </c>
      <c r="H465" s="172">
        <v>0</v>
      </c>
      <c r="I465" s="172">
        <v>0</v>
      </c>
      <c r="J465" s="409">
        <v>0</v>
      </c>
    </row>
    <row r="466" spans="2:10" ht="45" x14ac:dyDescent="0.25">
      <c r="B466" s="790"/>
      <c r="C466" s="463" t="s">
        <v>332</v>
      </c>
      <c r="D466" s="409">
        <v>100</v>
      </c>
      <c r="E466" s="171" t="s">
        <v>83</v>
      </c>
      <c r="F466" s="409">
        <v>1.7</v>
      </c>
      <c r="G466" s="409">
        <v>2.9</v>
      </c>
      <c r="H466" s="97">
        <f>I466+J466</f>
        <v>2429.1000000000004</v>
      </c>
      <c r="I466" s="97">
        <v>1045.7</v>
      </c>
      <c r="J466" s="405">
        <v>1383.4</v>
      </c>
    </row>
    <row r="467" spans="2:10" ht="45" x14ac:dyDescent="0.25">
      <c r="B467" s="790"/>
      <c r="C467" s="463" t="s">
        <v>333</v>
      </c>
      <c r="D467" s="409">
        <v>100</v>
      </c>
      <c r="E467" s="171" t="s">
        <v>83</v>
      </c>
      <c r="F467" s="409">
        <v>0.6</v>
      </c>
      <c r="G467" s="409">
        <v>0.9</v>
      </c>
      <c r="H467" s="97">
        <f>I467+J467</f>
        <v>2017.7</v>
      </c>
      <c r="I467" s="97">
        <v>910.8</v>
      </c>
      <c r="J467" s="405">
        <v>1106.9000000000001</v>
      </c>
    </row>
    <row r="468" spans="2:10" ht="45" x14ac:dyDescent="0.25">
      <c r="B468" s="790"/>
      <c r="C468" s="463" t="s">
        <v>334</v>
      </c>
      <c r="D468" s="409">
        <v>100</v>
      </c>
      <c r="E468" s="171" t="s">
        <v>83</v>
      </c>
      <c r="F468" s="409">
        <v>4.2</v>
      </c>
      <c r="G468" s="409">
        <v>6.7</v>
      </c>
      <c r="H468" s="97">
        <f>I468+J468</f>
        <v>7438.1</v>
      </c>
      <c r="I468" s="97">
        <v>4479.8999999999996</v>
      </c>
      <c r="J468" s="405">
        <v>2958.2000000000007</v>
      </c>
    </row>
    <row r="469" spans="2:10" ht="45" x14ac:dyDescent="0.25">
      <c r="B469" s="790"/>
      <c r="C469" s="463" t="s">
        <v>335</v>
      </c>
      <c r="D469" s="409">
        <v>100</v>
      </c>
      <c r="E469" s="171" t="s">
        <v>83</v>
      </c>
      <c r="F469" s="409">
        <v>0</v>
      </c>
      <c r="G469" s="409">
        <v>21.5</v>
      </c>
      <c r="H469" s="97">
        <v>0</v>
      </c>
      <c r="I469" s="97">
        <v>0</v>
      </c>
      <c r="J469" s="405">
        <v>0</v>
      </c>
    </row>
    <row r="470" spans="2:10" ht="45" x14ac:dyDescent="0.25">
      <c r="B470" s="790"/>
      <c r="C470" s="463" t="s">
        <v>336</v>
      </c>
      <c r="D470" s="409">
        <v>100</v>
      </c>
      <c r="E470" s="171" t="s">
        <v>83</v>
      </c>
      <c r="F470" s="409">
        <v>2.6</v>
      </c>
      <c r="G470" s="409">
        <v>3.2</v>
      </c>
      <c r="H470" s="97">
        <f t="shared" ref="H470:H497" si="20">I470+J470</f>
        <v>2907.6</v>
      </c>
      <c r="I470" s="97">
        <v>1730.9</v>
      </c>
      <c r="J470" s="405">
        <v>1176.6999999999998</v>
      </c>
    </row>
    <row r="471" spans="2:10" ht="45" x14ac:dyDescent="0.25">
      <c r="B471" s="790"/>
      <c r="C471" s="463" t="s">
        <v>337</v>
      </c>
      <c r="D471" s="409">
        <v>100</v>
      </c>
      <c r="E471" s="171" t="s">
        <v>83</v>
      </c>
      <c r="F471" s="409">
        <v>11.7</v>
      </c>
      <c r="G471" s="409">
        <v>19.399999999999999</v>
      </c>
      <c r="H471" s="97">
        <f t="shared" si="20"/>
        <v>13495.5</v>
      </c>
      <c r="I471" s="97">
        <v>7776.3</v>
      </c>
      <c r="J471" s="405">
        <v>5719.2</v>
      </c>
    </row>
    <row r="472" spans="2:10" ht="45" x14ac:dyDescent="0.25">
      <c r="B472" s="790"/>
      <c r="C472" s="463" t="s">
        <v>338</v>
      </c>
      <c r="D472" s="409">
        <v>100</v>
      </c>
      <c r="E472" s="171" t="s">
        <v>83</v>
      </c>
      <c r="F472" s="409">
        <v>2.2999999999999998</v>
      </c>
      <c r="G472" s="409">
        <v>3.2</v>
      </c>
      <c r="H472" s="97">
        <f t="shared" si="20"/>
        <v>3767.8</v>
      </c>
      <c r="I472" s="97">
        <v>1765.7</v>
      </c>
      <c r="J472" s="405">
        <v>2002.1000000000001</v>
      </c>
    </row>
    <row r="473" spans="2:10" ht="45" x14ac:dyDescent="0.25">
      <c r="B473" s="790"/>
      <c r="C473" s="463" t="s">
        <v>339</v>
      </c>
      <c r="D473" s="409">
        <v>100</v>
      </c>
      <c r="E473" s="171" t="s">
        <v>83</v>
      </c>
      <c r="F473" s="409">
        <v>6.3</v>
      </c>
      <c r="G473" s="409">
        <v>10.6</v>
      </c>
      <c r="H473" s="97">
        <f t="shared" si="20"/>
        <v>10511.4</v>
      </c>
      <c r="I473" s="97">
        <v>6282.2</v>
      </c>
      <c r="J473" s="405">
        <v>4229.2</v>
      </c>
    </row>
    <row r="474" spans="2:10" ht="45" x14ac:dyDescent="0.25">
      <c r="B474" s="790"/>
      <c r="C474" s="463" t="s">
        <v>340</v>
      </c>
      <c r="D474" s="100">
        <v>100</v>
      </c>
      <c r="E474" s="167" t="s">
        <v>83</v>
      </c>
      <c r="F474" s="100">
        <v>0.9</v>
      </c>
      <c r="G474" s="100">
        <v>1.4</v>
      </c>
      <c r="H474" s="99">
        <f t="shared" si="20"/>
        <v>1939.2999999999997</v>
      </c>
      <c r="I474" s="99">
        <v>824.1</v>
      </c>
      <c r="J474" s="99">
        <v>1115.1999999999998</v>
      </c>
    </row>
    <row r="475" spans="2:10" ht="45" x14ac:dyDescent="0.25">
      <c r="B475" s="790"/>
      <c r="C475" s="463" t="s">
        <v>341</v>
      </c>
      <c r="D475" s="100">
        <v>100</v>
      </c>
      <c r="E475" s="167" t="s">
        <v>83</v>
      </c>
      <c r="F475" s="100">
        <v>1.9</v>
      </c>
      <c r="G475" s="100">
        <v>3.7</v>
      </c>
      <c r="H475" s="99">
        <f t="shared" si="20"/>
        <v>8168.9</v>
      </c>
      <c r="I475" s="99">
        <v>3804.3</v>
      </c>
      <c r="J475" s="99">
        <v>4364.5999999999995</v>
      </c>
    </row>
    <row r="476" spans="2:10" ht="45" x14ac:dyDescent="0.25">
      <c r="B476" s="790"/>
      <c r="C476" s="463" t="s">
        <v>342</v>
      </c>
      <c r="D476" s="100">
        <v>100</v>
      </c>
      <c r="E476" s="167" t="s">
        <v>83</v>
      </c>
      <c r="F476" s="100">
        <v>3.4</v>
      </c>
      <c r="G476" s="100">
        <v>5.6</v>
      </c>
      <c r="H476" s="99">
        <f t="shared" si="20"/>
        <v>4972.7</v>
      </c>
      <c r="I476" s="99">
        <v>2788.9</v>
      </c>
      <c r="J476" s="99">
        <v>2183.7999999999997</v>
      </c>
    </row>
    <row r="477" spans="2:10" ht="45" x14ac:dyDescent="0.25">
      <c r="B477" s="790"/>
      <c r="C477" s="463" t="s">
        <v>343</v>
      </c>
      <c r="D477" s="100">
        <v>100</v>
      </c>
      <c r="E477" s="167" t="s">
        <v>83</v>
      </c>
      <c r="F477" s="100">
        <v>1.9</v>
      </c>
      <c r="G477" s="100">
        <v>2.8</v>
      </c>
      <c r="H477" s="99">
        <f t="shared" si="20"/>
        <v>2899.1</v>
      </c>
      <c r="I477" s="99">
        <v>1519.4</v>
      </c>
      <c r="J477" s="99">
        <v>1379.6999999999998</v>
      </c>
    </row>
    <row r="478" spans="2:10" ht="45" x14ac:dyDescent="0.25">
      <c r="B478" s="790"/>
      <c r="C478" s="463" t="s">
        <v>344</v>
      </c>
      <c r="D478" s="100">
        <v>100</v>
      </c>
      <c r="E478" s="167" t="s">
        <v>83</v>
      </c>
      <c r="F478" s="100">
        <v>2.1</v>
      </c>
      <c r="G478" s="100">
        <v>3.8</v>
      </c>
      <c r="H478" s="99">
        <f t="shared" si="20"/>
        <v>4817.7</v>
      </c>
      <c r="I478" s="99">
        <v>2619.6999999999998</v>
      </c>
      <c r="J478" s="99">
        <v>2198</v>
      </c>
    </row>
    <row r="479" spans="2:10" ht="45" x14ac:dyDescent="0.25">
      <c r="B479" s="790"/>
      <c r="C479" s="463" t="s">
        <v>345</v>
      </c>
      <c r="D479" s="100">
        <v>100</v>
      </c>
      <c r="E479" s="167" t="s">
        <v>83</v>
      </c>
      <c r="F479" s="100">
        <v>1.1000000000000001</v>
      </c>
      <c r="G479" s="100">
        <v>1.9</v>
      </c>
      <c r="H479" s="99">
        <f t="shared" si="20"/>
        <v>2132.5</v>
      </c>
      <c r="I479" s="99">
        <v>931.7</v>
      </c>
      <c r="J479" s="99">
        <v>1200.8</v>
      </c>
    </row>
    <row r="480" spans="2:10" ht="45" x14ac:dyDescent="0.25">
      <c r="B480" s="790"/>
      <c r="C480" s="463" t="s">
        <v>346</v>
      </c>
      <c r="D480" s="100">
        <v>100</v>
      </c>
      <c r="E480" s="167" t="s">
        <v>83</v>
      </c>
      <c r="F480" s="100">
        <v>3.8</v>
      </c>
      <c r="G480" s="100">
        <v>5.9</v>
      </c>
      <c r="H480" s="99">
        <f t="shared" si="20"/>
        <v>6538.1</v>
      </c>
      <c r="I480" s="99">
        <v>3714</v>
      </c>
      <c r="J480" s="99">
        <v>2824.1000000000004</v>
      </c>
    </row>
    <row r="481" spans="2:10" ht="45" x14ac:dyDescent="0.25">
      <c r="B481" s="790"/>
      <c r="C481" s="463" t="s">
        <v>347</v>
      </c>
      <c r="D481" s="100">
        <v>100</v>
      </c>
      <c r="E481" s="167" t="s">
        <v>83</v>
      </c>
      <c r="F481" s="100">
        <v>3.1</v>
      </c>
      <c r="G481" s="100">
        <v>5.2</v>
      </c>
      <c r="H481" s="99">
        <f t="shared" si="20"/>
        <v>5087.3</v>
      </c>
      <c r="I481" s="99">
        <v>2607.8000000000002</v>
      </c>
      <c r="J481" s="99">
        <v>2479.5</v>
      </c>
    </row>
    <row r="482" spans="2:10" ht="45" x14ac:dyDescent="0.25">
      <c r="B482" s="790"/>
      <c r="C482" s="463" t="s">
        <v>213</v>
      </c>
      <c r="D482" s="100">
        <v>100</v>
      </c>
      <c r="E482" s="167" t="s">
        <v>62</v>
      </c>
      <c r="F482" s="100">
        <v>2.5</v>
      </c>
      <c r="G482" s="100">
        <v>10.9</v>
      </c>
      <c r="H482" s="99">
        <f t="shared" si="20"/>
        <v>19389.3</v>
      </c>
      <c r="I482" s="99">
        <v>16342.7</v>
      </c>
      <c r="J482" s="99">
        <v>3046.5999999999985</v>
      </c>
    </row>
    <row r="483" spans="2:10" ht="45" x14ac:dyDescent="0.25">
      <c r="B483" s="790"/>
      <c r="C483" s="463" t="s">
        <v>215</v>
      </c>
      <c r="D483" s="100">
        <v>100</v>
      </c>
      <c r="E483" s="167" t="s">
        <v>62</v>
      </c>
      <c r="F483" s="100">
        <v>4.2</v>
      </c>
      <c r="G483" s="100">
        <v>5.0999999999999996</v>
      </c>
      <c r="H483" s="99">
        <f t="shared" si="20"/>
        <v>15734.1</v>
      </c>
      <c r="I483" s="99">
        <v>12817.2</v>
      </c>
      <c r="J483" s="99">
        <v>2916.8999999999996</v>
      </c>
    </row>
    <row r="484" spans="2:10" ht="45" x14ac:dyDescent="0.25">
      <c r="B484" s="790"/>
      <c r="C484" s="463" t="s">
        <v>216</v>
      </c>
      <c r="D484" s="100">
        <v>100</v>
      </c>
      <c r="E484" s="167" t="s">
        <v>62</v>
      </c>
      <c r="F484" s="100">
        <v>9</v>
      </c>
      <c r="G484" s="100">
        <v>33.200000000000003</v>
      </c>
      <c r="H484" s="99">
        <f t="shared" si="20"/>
        <v>26288.1</v>
      </c>
      <c r="I484" s="99">
        <v>21399.3</v>
      </c>
      <c r="J484" s="99">
        <v>4888.7999999999993</v>
      </c>
    </row>
    <row r="485" spans="2:10" ht="45" x14ac:dyDescent="0.25">
      <c r="B485" s="790"/>
      <c r="C485" s="463" t="s">
        <v>217</v>
      </c>
      <c r="D485" s="100">
        <v>100</v>
      </c>
      <c r="E485" s="167" t="s">
        <v>62</v>
      </c>
      <c r="F485" s="100">
        <v>5.6</v>
      </c>
      <c r="G485" s="100">
        <v>10.9</v>
      </c>
      <c r="H485" s="99">
        <f t="shared" si="20"/>
        <v>23488.7</v>
      </c>
      <c r="I485" s="99">
        <v>20076.599999999999</v>
      </c>
      <c r="J485" s="99">
        <v>3412.1000000000022</v>
      </c>
    </row>
    <row r="486" spans="2:10" ht="45" x14ac:dyDescent="0.25">
      <c r="B486" s="790"/>
      <c r="C486" s="463" t="s">
        <v>218</v>
      </c>
      <c r="D486" s="100">
        <v>100</v>
      </c>
      <c r="E486" s="167" t="s">
        <v>62</v>
      </c>
      <c r="F486" s="100">
        <v>1.6</v>
      </c>
      <c r="G486" s="100">
        <v>3.4</v>
      </c>
      <c r="H486" s="99">
        <f t="shared" si="20"/>
        <v>8149.6</v>
      </c>
      <c r="I486" s="99">
        <v>6747.7</v>
      </c>
      <c r="J486" s="99">
        <v>1401.9000000000005</v>
      </c>
    </row>
    <row r="487" spans="2:10" ht="45" x14ac:dyDescent="0.25">
      <c r="B487" s="790"/>
      <c r="C487" s="463" t="s">
        <v>219</v>
      </c>
      <c r="D487" s="100">
        <v>100</v>
      </c>
      <c r="E487" s="167" t="s">
        <v>62</v>
      </c>
      <c r="F487" s="100">
        <v>4.4000000000000004</v>
      </c>
      <c r="G487" s="100">
        <v>6.5</v>
      </c>
      <c r="H487" s="99">
        <f t="shared" si="20"/>
        <v>23984.1</v>
      </c>
      <c r="I487" s="99">
        <v>20003.7</v>
      </c>
      <c r="J487" s="99">
        <v>3980.3999999999978</v>
      </c>
    </row>
    <row r="488" spans="2:10" ht="45" x14ac:dyDescent="0.25">
      <c r="B488" s="790"/>
      <c r="C488" s="463" t="s">
        <v>220</v>
      </c>
      <c r="D488" s="100">
        <v>100</v>
      </c>
      <c r="E488" s="167" t="s">
        <v>62</v>
      </c>
      <c r="F488" s="100">
        <v>6.4</v>
      </c>
      <c r="G488" s="100">
        <v>2</v>
      </c>
      <c r="H488" s="99">
        <f t="shared" si="20"/>
        <v>28359.599999999999</v>
      </c>
      <c r="I488" s="99">
        <v>24318.799999999999</v>
      </c>
      <c r="J488" s="99">
        <v>4040.7999999999993</v>
      </c>
    </row>
    <row r="489" spans="2:10" ht="45" x14ac:dyDescent="0.25">
      <c r="B489" s="790"/>
      <c r="C489" s="463" t="s">
        <v>221</v>
      </c>
      <c r="D489" s="100">
        <v>100</v>
      </c>
      <c r="E489" s="167" t="s">
        <v>62</v>
      </c>
      <c r="F489" s="100">
        <v>6</v>
      </c>
      <c r="G489" s="100">
        <v>16.600000000000001</v>
      </c>
      <c r="H489" s="99">
        <f t="shared" si="20"/>
        <v>30321.1</v>
      </c>
      <c r="I489" s="99">
        <v>25312</v>
      </c>
      <c r="J489" s="99">
        <v>5009.0999999999985</v>
      </c>
    </row>
    <row r="490" spans="2:10" ht="45" x14ac:dyDescent="0.25">
      <c r="B490" s="790"/>
      <c r="C490" s="463" t="s">
        <v>222</v>
      </c>
      <c r="D490" s="100">
        <v>100</v>
      </c>
      <c r="E490" s="167" t="s">
        <v>62</v>
      </c>
      <c r="F490" s="100">
        <v>2.8</v>
      </c>
      <c r="G490" s="100">
        <v>11.3</v>
      </c>
      <c r="H490" s="99">
        <f t="shared" si="20"/>
        <v>16482.2</v>
      </c>
      <c r="I490" s="99">
        <v>13661.2</v>
      </c>
      <c r="J490" s="99">
        <v>2821</v>
      </c>
    </row>
    <row r="491" spans="2:10" ht="45" x14ac:dyDescent="0.25">
      <c r="B491" s="790"/>
      <c r="C491" s="463" t="s">
        <v>223</v>
      </c>
      <c r="D491" s="100">
        <v>100</v>
      </c>
      <c r="E491" s="167" t="s">
        <v>182</v>
      </c>
      <c r="F491" s="100">
        <v>60.7</v>
      </c>
      <c r="G491" s="100">
        <v>100</v>
      </c>
      <c r="H491" s="99">
        <f t="shared" si="20"/>
        <v>10862.2</v>
      </c>
      <c r="I491" s="99">
        <v>0</v>
      </c>
      <c r="J491" s="99">
        <v>10862.2</v>
      </c>
    </row>
    <row r="492" spans="2:10" ht="45" x14ac:dyDescent="0.25">
      <c r="B492" s="790"/>
      <c r="C492" s="463" t="s">
        <v>225</v>
      </c>
      <c r="D492" s="100">
        <v>100</v>
      </c>
      <c r="E492" s="167" t="s">
        <v>92</v>
      </c>
      <c r="F492" s="100" t="s">
        <v>40</v>
      </c>
      <c r="G492" s="100" t="s">
        <v>40</v>
      </c>
      <c r="H492" s="99">
        <f t="shared" si="20"/>
        <v>30222.6</v>
      </c>
      <c r="I492" s="99">
        <v>550</v>
      </c>
      <c r="J492" s="99">
        <v>29672.6</v>
      </c>
    </row>
    <row r="493" spans="2:10" ht="60" x14ac:dyDescent="0.25">
      <c r="B493" s="790"/>
      <c r="C493" s="463" t="s">
        <v>224</v>
      </c>
      <c r="D493" s="100">
        <v>100</v>
      </c>
      <c r="E493" s="167" t="s">
        <v>92</v>
      </c>
      <c r="F493" s="100" t="s">
        <v>40</v>
      </c>
      <c r="G493" s="100" t="s">
        <v>40</v>
      </c>
      <c r="H493" s="99">
        <f t="shared" si="20"/>
        <v>18765.099999999999</v>
      </c>
      <c r="I493" s="99">
        <v>368.5</v>
      </c>
      <c r="J493" s="99">
        <v>18396.599999999999</v>
      </c>
    </row>
    <row r="494" spans="2:10" ht="30" x14ac:dyDescent="0.25">
      <c r="B494" s="790"/>
      <c r="C494" s="463" t="s">
        <v>226</v>
      </c>
      <c r="D494" s="100">
        <v>100</v>
      </c>
      <c r="E494" s="167" t="s">
        <v>92</v>
      </c>
      <c r="F494" s="100" t="s">
        <v>40</v>
      </c>
      <c r="G494" s="100" t="s">
        <v>40</v>
      </c>
      <c r="H494" s="99">
        <f t="shared" si="20"/>
        <v>5113.2</v>
      </c>
      <c r="I494" s="99">
        <v>0</v>
      </c>
      <c r="J494" s="99">
        <v>5113.2</v>
      </c>
    </row>
    <row r="495" spans="2:10" ht="30" x14ac:dyDescent="0.25">
      <c r="B495" s="790"/>
      <c r="C495" s="463" t="s">
        <v>227</v>
      </c>
      <c r="D495" s="100">
        <v>100</v>
      </c>
      <c r="E495" s="167" t="s">
        <v>92</v>
      </c>
      <c r="F495" s="100" t="s">
        <v>40</v>
      </c>
      <c r="G495" s="100" t="s">
        <v>40</v>
      </c>
      <c r="H495" s="99">
        <f t="shared" si="20"/>
        <v>2113.1999999999998</v>
      </c>
      <c r="I495" s="99">
        <v>0</v>
      </c>
      <c r="J495" s="99">
        <v>2113.1999999999998</v>
      </c>
    </row>
    <row r="496" spans="2:10" ht="30" x14ac:dyDescent="0.25">
      <c r="B496" s="790"/>
      <c r="C496" s="463" t="s">
        <v>228</v>
      </c>
      <c r="D496" s="100">
        <v>100</v>
      </c>
      <c r="E496" s="167" t="s">
        <v>92</v>
      </c>
      <c r="F496" s="100" t="s">
        <v>40</v>
      </c>
      <c r="G496" s="100" t="s">
        <v>40</v>
      </c>
      <c r="H496" s="99">
        <f t="shared" si="20"/>
        <v>7262.6</v>
      </c>
      <c r="I496" s="99">
        <v>0</v>
      </c>
      <c r="J496" s="99">
        <v>7262.6</v>
      </c>
    </row>
    <row r="497" spans="2:10" ht="45" x14ac:dyDescent="0.25">
      <c r="B497" s="790"/>
      <c r="C497" s="463" t="s">
        <v>229</v>
      </c>
      <c r="D497" s="100">
        <v>100</v>
      </c>
      <c r="E497" s="191" t="s">
        <v>306</v>
      </c>
      <c r="F497" s="100" t="s">
        <v>40</v>
      </c>
      <c r="G497" s="100" t="s">
        <v>40</v>
      </c>
      <c r="H497" s="100">
        <f t="shared" si="20"/>
        <v>4303.4889999999996</v>
      </c>
      <c r="I497" s="100">
        <v>0</v>
      </c>
      <c r="J497" s="100">
        <v>4303.4889999999996</v>
      </c>
    </row>
    <row r="498" spans="2:10" s="342" customFormat="1" ht="15.75" x14ac:dyDescent="0.25">
      <c r="B498" s="415"/>
      <c r="C498" s="463"/>
      <c r="D498" s="100"/>
      <c r="E498" s="191"/>
      <c r="F498" s="100"/>
      <c r="G498" s="100"/>
      <c r="H498" s="486">
        <f>H461+H462+H463+H464</f>
        <v>0</v>
      </c>
      <c r="I498" s="399"/>
      <c r="J498" s="100"/>
    </row>
    <row r="499" spans="2:10" ht="15.75" x14ac:dyDescent="0.25">
      <c r="B499" s="415"/>
      <c r="C499" s="463"/>
      <c r="D499" s="100"/>
      <c r="E499" s="167"/>
      <c r="F499" s="100"/>
      <c r="G499" s="100"/>
      <c r="H499" s="399"/>
      <c r="I499" s="399"/>
      <c r="J499" s="100"/>
    </row>
    <row r="500" spans="2:10" ht="45" x14ac:dyDescent="0.25">
      <c r="B500" s="926" t="s">
        <v>230</v>
      </c>
      <c r="C500" s="463" t="s">
        <v>231</v>
      </c>
      <c r="D500" s="100">
        <v>100</v>
      </c>
      <c r="E500" s="167" t="s">
        <v>62</v>
      </c>
      <c r="F500" s="100">
        <v>27.3</v>
      </c>
      <c r="G500" s="100">
        <v>5.5</v>
      </c>
      <c r="H500" s="114">
        <f t="shared" ref="H500:H522" si="21">I500+J500</f>
        <v>31298.22998</v>
      </c>
      <c r="I500" s="114">
        <v>24325.923999999999</v>
      </c>
      <c r="J500" s="99">
        <v>6972.3059800000001</v>
      </c>
    </row>
    <row r="501" spans="2:10" ht="45" x14ac:dyDescent="0.25">
      <c r="B501" s="927"/>
      <c r="C501" s="463" t="s">
        <v>232</v>
      </c>
      <c r="D501" s="100">
        <v>100</v>
      </c>
      <c r="E501" s="167" t="s">
        <v>62</v>
      </c>
      <c r="F501" s="100">
        <v>20.7</v>
      </c>
      <c r="G501" s="100">
        <v>37.299999999999997</v>
      </c>
      <c r="H501" s="114">
        <f t="shared" si="21"/>
        <v>44533.572</v>
      </c>
      <c r="I501" s="114">
        <v>35379.572</v>
      </c>
      <c r="J501" s="99">
        <v>9154</v>
      </c>
    </row>
    <row r="502" spans="2:10" ht="45" x14ac:dyDescent="0.25">
      <c r="B502" s="927"/>
      <c r="C502" s="463" t="s">
        <v>233</v>
      </c>
      <c r="D502" s="100">
        <v>100</v>
      </c>
      <c r="E502" s="167" t="s">
        <v>62</v>
      </c>
      <c r="F502" s="100">
        <v>17.899999999999999</v>
      </c>
      <c r="G502" s="100">
        <v>19.600000000000001</v>
      </c>
      <c r="H502" s="114">
        <f t="shared" si="21"/>
        <v>29564.245999999999</v>
      </c>
      <c r="I502" s="114">
        <v>23888.245999999999</v>
      </c>
      <c r="J502" s="99">
        <v>5676</v>
      </c>
    </row>
    <row r="503" spans="2:10" ht="45" x14ac:dyDescent="0.25">
      <c r="B503" s="927"/>
      <c r="C503" s="463" t="s">
        <v>234</v>
      </c>
      <c r="D503" s="100">
        <v>100</v>
      </c>
      <c r="E503" s="167" t="s">
        <v>62</v>
      </c>
      <c r="F503" s="100">
        <v>5.8</v>
      </c>
      <c r="G503" s="100">
        <v>12.8</v>
      </c>
      <c r="H503" s="114">
        <f t="shared" si="21"/>
        <v>19757.584999999999</v>
      </c>
      <c r="I503" s="114">
        <v>16075.584999999999</v>
      </c>
      <c r="J503" s="99">
        <v>3682</v>
      </c>
    </row>
    <row r="504" spans="2:10" ht="45" x14ac:dyDescent="0.25">
      <c r="B504" s="927"/>
      <c r="C504" s="463" t="s">
        <v>235</v>
      </c>
      <c r="D504" s="100">
        <v>100</v>
      </c>
      <c r="E504" s="167" t="s">
        <v>62</v>
      </c>
      <c r="F504" s="100">
        <v>8.9</v>
      </c>
      <c r="G504" s="100">
        <v>22.1</v>
      </c>
      <c r="H504" s="114">
        <f t="shared" si="21"/>
        <v>22697.973000000002</v>
      </c>
      <c r="I504" s="114">
        <v>18027.973000000002</v>
      </c>
      <c r="J504" s="99">
        <v>4670</v>
      </c>
    </row>
    <row r="505" spans="2:10" ht="45" x14ac:dyDescent="0.25">
      <c r="B505" s="927"/>
      <c r="C505" s="463" t="s">
        <v>236</v>
      </c>
      <c r="D505" s="100">
        <v>100</v>
      </c>
      <c r="E505" s="167" t="s">
        <v>62</v>
      </c>
      <c r="F505" s="100">
        <v>0.97</v>
      </c>
      <c r="G505" s="100">
        <v>0.2</v>
      </c>
      <c r="H505" s="114">
        <f t="shared" si="21"/>
        <v>5527.0910000000003</v>
      </c>
      <c r="I505" s="114">
        <v>4644.0910000000003</v>
      </c>
      <c r="J505" s="99">
        <v>883</v>
      </c>
    </row>
    <row r="506" spans="2:10" ht="45" x14ac:dyDescent="0.25">
      <c r="B506" s="927"/>
      <c r="C506" s="463" t="s">
        <v>238</v>
      </c>
      <c r="D506" s="100">
        <v>100</v>
      </c>
      <c r="E506" s="167" t="s">
        <v>62</v>
      </c>
      <c r="F506" s="100">
        <v>3.9</v>
      </c>
      <c r="G506" s="100">
        <v>2.6</v>
      </c>
      <c r="H506" s="114">
        <f t="shared" si="21"/>
        <v>11530</v>
      </c>
      <c r="I506" s="114">
        <v>8204</v>
      </c>
      <c r="J506" s="99">
        <v>3326</v>
      </c>
    </row>
    <row r="507" spans="2:10" ht="45" x14ac:dyDescent="0.25">
      <c r="B507" s="927"/>
      <c r="C507" s="463" t="s">
        <v>239</v>
      </c>
      <c r="D507" s="100">
        <v>100</v>
      </c>
      <c r="E507" s="167" t="s">
        <v>62</v>
      </c>
      <c r="F507" s="100">
        <v>1.3</v>
      </c>
      <c r="G507" s="100">
        <v>1.2</v>
      </c>
      <c r="H507" s="114">
        <f t="shared" si="21"/>
        <v>7011</v>
      </c>
      <c r="I507" s="114">
        <v>5683</v>
      </c>
      <c r="J507" s="99">
        <v>1328</v>
      </c>
    </row>
    <row r="508" spans="2:10" ht="45" x14ac:dyDescent="0.25">
      <c r="B508" s="927"/>
      <c r="C508" s="463" t="s">
        <v>240</v>
      </c>
      <c r="D508" s="100">
        <v>100</v>
      </c>
      <c r="E508" s="167" t="s">
        <v>83</v>
      </c>
      <c r="F508" s="100">
        <v>20.9</v>
      </c>
      <c r="G508" s="100">
        <v>34.700000000000003</v>
      </c>
      <c r="H508" s="114">
        <f t="shared" si="21"/>
        <v>14686</v>
      </c>
      <c r="I508" s="114">
        <v>8068</v>
      </c>
      <c r="J508" s="99">
        <v>6618</v>
      </c>
    </row>
    <row r="509" spans="2:10" ht="45" x14ac:dyDescent="0.25">
      <c r="B509" s="927"/>
      <c r="C509" s="463" t="s">
        <v>241</v>
      </c>
      <c r="D509" s="100">
        <v>100</v>
      </c>
      <c r="E509" s="167" t="s">
        <v>83</v>
      </c>
      <c r="F509" s="100">
        <v>13.6</v>
      </c>
      <c r="G509" s="100">
        <v>23.7</v>
      </c>
      <c r="H509" s="114">
        <f t="shared" si="21"/>
        <v>12726</v>
      </c>
      <c r="I509" s="114">
        <v>6920</v>
      </c>
      <c r="J509" s="99">
        <v>5806</v>
      </c>
    </row>
    <row r="510" spans="2:10" ht="45" x14ac:dyDescent="0.25">
      <c r="B510" s="927"/>
      <c r="C510" s="463" t="s">
        <v>242</v>
      </c>
      <c r="D510" s="100">
        <v>100</v>
      </c>
      <c r="E510" s="167" t="s">
        <v>83</v>
      </c>
      <c r="F510" s="100">
        <v>9.5</v>
      </c>
      <c r="G510" s="100">
        <v>12.3</v>
      </c>
      <c r="H510" s="114">
        <f t="shared" si="21"/>
        <v>6738</v>
      </c>
      <c r="I510" s="114">
        <v>3400</v>
      </c>
      <c r="J510" s="99">
        <v>3338</v>
      </c>
    </row>
    <row r="511" spans="2:10" ht="45" x14ac:dyDescent="0.25">
      <c r="B511" s="927"/>
      <c r="C511" s="463" t="s">
        <v>243</v>
      </c>
      <c r="D511" s="100">
        <v>100</v>
      </c>
      <c r="E511" s="167" t="s">
        <v>83</v>
      </c>
      <c r="F511" s="100">
        <v>11.9</v>
      </c>
      <c r="G511" s="100">
        <v>19.3</v>
      </c>
      <c r="H511" s="114">
        <f t="shared" si="21"/>
        <v>9200</v>
      </c>
      <c r="I511" s="114">
        <v>4915</v>
      </c>
      <c r="J511" s="99">
        <v>4285</v>
      </c>
    </row>
    <row r="512" spans="2:10" ht="45" x14ac:dyDescent="0.25">
      <c r="B512" s="927"/>
      <c r="C512" s="463" t="s">
        <v>244</v>
      </c>
      <c r="D512" s="100">
        <v>100</v>
      </c>
      <c r="E512" s="167" t="s">
        <v>83</v>
      </c>
      <c r="F512" s="100">
        <v>6.9</v>
      </c>
      <c r="G512" s="100">
        <v>9.9</v>
      </c>
      <c r="H512" s="114">
        <f t="shared" si="21"/>
        <v>6622</v>
      </c>
      <c r="I512" s="114">
        <v>2395</v>
      </c>
      <c r="J512" s="99">
        <v>4227</v>
      </c>
    </row>
    <row r="513" spans="2:10" ht="45" x14ac:dyDescent="0.25">
      <c r="B513" s="927"/>
      <c r="C513" s="463" t="s">
        <v>348</v>
      </c>
      <c r="D513" s="100">
        <v>100</v>
      </c>
      <c r="E513" s="167" t="s">
        <v>306</v>
      </c>
      <c r="F513" s="100" t="s">
        <v>40</v>
      </c>
      <c r="G513" s="100" t="s">
        <v>40</v>
      </c>
      <c r="H513" s="114">
        <f t="shared" si="21"/>
        <v>5339</v>
      </c>
      <c r="I513" s="114">
        <v>0</v>
      </c>
      <c r="J513" s="99">
        <v>5339</v>
      </c>
    </row>
    <row r="514" spans="2:10" ht="45" x14ac:dyDescent="0.25">
      <c r="B514" s="927"/>
      <c r="C514" s="463" t="s">
        <v>1121</v>
      </c>
      <c r="D514" s="100">
        <v>100</v>
      </c>
      <c r="E514" s="167" t="s">
        <v>306</v>
      </c>
      <c r="F514" s="100" t="s">
        <v>40</v>
      </c>
      <c r="G514" s="100" t="s">
        <v>40</v>
      </c>
      <c r="H514" s="114">
        <f t="shared" si="21"/>
        <v>6258</v>
      </c>
      <c r="I514" s="114">
        <v>0</v>
      </c>
      <c r="J514" s="99">
        <v>6258</v>
      </c>
    </row>
    <row r="515" spans="2:10" ht="45" x14ac:dyDescent="0.25">
      <c r="B515" s="927"/>
      <c r="C515" s="463" t="s">
        <v>245</v>
      </c>
      <c r="D515" s="100">
        <v>100</v>
      </c>
      <c r="E515" s="167" t="s">
        <v>306</v>
      </c>
      <c r="F515" s="100" t="s">
        <v>40</v>
      </c>
      <c r="G515" s="100" t="s">
        <v>40</v>
      </c>
      <c r="H515" s="114">
        <f t="shared" si="21"/>
        <v>5126</v>
      </c>
      <c r="I515" s="114">
        <v>0</v>
      </c>
      <c r="J515" s="99">
        <v>5126</v>
      </c>
    </row>
    <row r="516" spans="2:10" ht="45" x14ac:dyDescent="0.25">
      <c r="B516" s="927"/>
      <c r="C516" s="463" t="s">
        <v>246</v>
      </c>
      <c r="D516" s="100">
        <v>100</v>
      </c>
      <c r="E516" s="167" t="s">
        <v>813</v>
      </c>
      <c r="F516" s="100" t="s">
        <v>40</v>
      </c>
      <c r="G516" s="100" t="s">
        <v>40</v>
      </c>
      <c r="H516" s="114">
        <f t="shared" si="21"/>
        <v>3177</v>
      </c>
      <c r="I516" s="114">
        <v>0</v>
      </c>
      <c r="J516" s="99">
        <v>3177</v>
      </c>
    </row>
    <row r="517" spans="2:10" ht="30" x14ac:dyDescent="0.25">
      <c r="B517" s="927"/>
      <c r="C517" s="463" t="s">
        <v>247</v>
      </c>
      <c r="D517" s="100">
        <v>100</v>
      </c>
      <c r="E517" s="167" t="s">
        <v>92</v>
      </c>
      <c r="F517" s="100" t="s">
        <v>40</v>
      </c>
      <c r="G517" s="100" t="s">
        <v>40</v>
      </c>
      <c r="H517" s="114">
        <f t="shared" si="21"/>
        <v>14639.3</v>
      </c>
      <c r="I517" s="114">
        <v>668.8</v>
      </c>
      <c r="J517" s="99">
        <v>13970.5</v>
      </c>
    </row>
    <row r="518" spans="2:10" ht="30" x14ac:dyDescent="0.25">
      <c r="B518" s="927"/>
      <c r="C518" s="463" t="s">
        <v>248</v>
      </c>
      <c r="D518" s="100">
        <v>100</v>
      </c>
      <c r="E518" s="167" t="s">
        <v>92</v>
      </c>
      <c r="F518" s="100" t="s">
        <v>40</v>
      </c>
      <c r="G518" s="100" t="s">
        <v>40</v>
      </c>
      <c r="H518" s="114">
        <f t="shared" si="21"/>
        <v>8519.2999999999993</v>
      </c>
      <c r="I518" s="114">
        <v>337.6</v>
      </c>
      <c r="J518" s="99">
        <v>8181.7</v>
      </c>
    </row>
    <row r="519" spans="2:10" ht="45" x14ac:dyDescent="0.25">
      <c r="B519" s="927"/>
      <c r="C519" s="463" t="s">
        <v>249</v>
      </c>
      <c r="D519" s="100">
        <v>100</v>
      </c>
      <c r="E519" s="93" t="s">
        <v>306</v>
      </c>
      <c r="F519" s="100" t="s">
        <v>40</v>
      </c>
      <c r="G519" s="100" t="s">
        <v>40</v>
      </c>
      <c r="H519" s="114">
        <f t="shared" si="21"/>
        <v>3225.7</v>
      </c>
      <c r="I519" s="114">
        <v>0</v>
      </c>
      <c r="J519" s="99">
        <v>3225.7</v>
      </c>
    </row>
    <row r="520" spans="2:10" ht="45" x14ac:dyDescent="0.25">
      <c r="B520" s="927"/>
      <c r="C520" s="463" t="s">
        <v>250</v>
      </c>
      <c r="D520" s="100">
        <v>100</v>
      </c>
      <c r="E520" s="93" t="s">
        <v>306</v>
      </c>
      <c r="F520" s="100" t="s">
        <v>40</v>
      </c>
      <c r="G520" s="100" t="s">
        <v>40</v>
      </c>
      <c r="H520" s="114">
        <f t="shared" si="21"/>
        <v>2719.2000000000003</v>
      </c>
      <c r="I520" s="114">
        <v>141.4</v>
      </c>
      <c r="J520" s="99">
        <v>2577.8000000000002</v>
      </c>
    </row>
    <row r="521" spans="2:10" ht="45" x14ac:dyDescent="0.25">
      <c r="B521" s="927"/>
      <c r="C521" s="463" t="s">
        <v>251</v>
      </c>
      <c r="D521" s="100">
        <v>100</v>
      </c>
      <c r="E521" s="167" t="s">
        <v>210</v>
      </c>
      <c r="F521" s="100" t="s">
        <v>40</v>
      </c>
      <c r="G521" s="100" t="s">
        <v>40</v>
      </c>
      <c r="H521" s="114">
        <f t="shared" si="21"/>
        <v>2026.1</v>
      </c>
      <c r="I521" s="114">
        <v>0</v>
      </c>
      <c r="J521" s="99">
        <v>2026.1</v>
      </c>
    </row>
    <row r="522" spans="2:10" ht="105" x14ac:dyDescent="0.25">
      <c r="B522" s="927"/>
      <c r="C522" s="447" t="s">
        <v>252</v>
      </c>
      <c r="D522" s="100">
        <v>100</v>
      </c>
      <c r="E522" s="123" t="s">
        <v>782</v>
      </c>
      <c r="F522" s="100" t="s">
        <v>40</v>
      </c>
      <c r="G522" s="100" t="s">
        <v>40</v>
      </c>
      <c r="H522" s="114">
        <f t="shared" si="21"/>
        <v>0</v>
      </c>
      <c r="I522" s="114">
        <v>0</v>
      </c>
      <c r="J522" s="99">
        <v>0</v>
      </c>
    </row>
    <row r="523" spans="2:10" ht="15.75" x14ac:dyDescent="0.25">
      <c r="B523" s="415"/>
      <c r="C523" s="447"/>
      <c r="D523" s="100"/>
      <c r="E523" s="123"/>
      <c r="F523" s="100"/>
      <c r="G523" s="100"/>
      <c r="H523" s="114"/>
      <c r="I523" s="114"/>
      <c r="J523" s="99"/>
    </row>
    <row r="524" spans="2:10" ht="45" x14ac:dyDescent="0.25">
      <c r="B524" s="950" t="s">
        <v>562</v>
      </c>
      <c r="C524" s="447" t="s">
        <v>1184</v>
      </c>
      <c r="D524" s="100">
        <v>100</v>
      </c>
      <c r="E524" s="167" t="s">
        <v>83</v>
      </c>
      <c r="F524" s="100">
        <v>17.8</v>
      </c>
      <c r="G524" s="100">
        <v>77.5</v>
      </c>
      <c r="H524" s="114">
        <f>I524+J524</f>
        <v>12852.4</v>
      </c>
      <c r="I524" s="114">
        <v>7391.9</v>
      </c>
      <c r="J524" s="99">
        <v>5460.5</v>
      </c>
    </row>
    <row r="525" spans="2:10" ht="45" x14ac:dyDescent="0.25">
      <c r="B525" s="950"/>
      <c r="C525" s="447" t="s">
        <v>1185</v>
      </c>
      <c r="D525" s="100">
        <v>100</v>
      </c>
      <c r="E525" s="167" t="s">
        <v>83</v>
      </c>
      <c r="F525" s="100">
        <v>17.100000000000001</v>
      </c>
      <c r="G525" s="100">
        <v>9.6999999999999993</v>
      </c>
      <c r="H525" s="114">
        <f t="shared" ref="H525:H531" si="22">I525+J525</f>
        <v>12652.8</v>
      </c>
      <c r="I525" s="114">
        <v>7213.7</v>
      </c>
      <c r="J525" s="99">
        <v>5439.1</v>
      </c>
    </row>
    <row r="526" spans="2:10" ht="45" x14ac:dyDescent="0.25">
      <c r="B526" s="950"/>
      <c r="C526" s="447" t="s">
        <v>1186</v>
      </c>
      <c r="D526" s="100">
        <v>100</v>
      </c>
      <c r="E526" s="167" t="s">
        <v>83</v>
      </c>
      <c r="F526" s="100">
        <v>10.7</v>
      </c>
      <c r="G526" s="100">
        <v>7.7</v>
      </c>
      <c r="H526" s="114">
        <f t="shared" si="22"/>
        <v>8151.8</v>
      </c>
      <c r="I526" s="114">
        <v>4376</v>
      </c>
      <c r="J526" s="99">
        <v>3775.8</v>
      </c>
    </row>
    <row r="527" spans="2:10" ht="45" x14ac:dyDescent="0.25">
      <c r="B527" s="950"/>
      <c r="C527" s="447" t="s">
        <v>1187</v>
      </c>
      <c r="D527" s="100">
        <v>100</v>
      </c>
      <c r="E527" s="167" t="s">
        <v>83</v>
      </c>
      <c r="F527" s="100">
        <v>0.3</v>
      </c>
      <c r="G527" s="100">
        <v>0.1</v>
      </c>
      <c r="H527" s="114">
        <f t="shared" si="22"/>
        <v>1567.7</v>
      </c>
      <c r="I527" s="114">
        <v>750.2</v>
      </c>
      <c r="J527" s="99">
        <v>817.5</v>
      </c>
    </row>
    <row r="528" spans="2:10" ht="45" x14ac:dyDescent="0.25">
      <c r="B528" s="950"/>
      <c r="C528" s="447" t="s">
        <v>1188</v>
      </c>
      <c r="D528" s="100">
        <v>100</v>
      </c>
      <c r="E528" s="167" t="s">
        <v>83</v>
      </c>
      <c r="F528" s="100">
        <v>3.5</v>
      </c>
      <c r="G528" s="100">
        <v>2.4</v>
      </c>
      <c r="H528" s="114">
        <f t="shared" si="22"/>
        <v>2942.8</v>
      </c>
      <c r="I528" s="114">
        <v>1643</v>
      </c>
      <c r="J528" s="99">
        <v>1299.8</v>
      </c>
    </row>
    <row r="529" spans="2:10" ht="45" x14ac:dyDescent="0.25">
      <c r="B529" s="950"/>
      <c r="C529" s="447" t="s">
        <v>1189</v>
      </c>
      <c r="D529" s="100">
        <v>100</v>
      </c>
      <c r="E529" s="167" t="s">
        <v>83</v>
      </c>
      <c r="F529" s="100">
        <v>1.5</v>
      </c>
      <c r="G529" s="100">
        <v>1</v>
      </c>
      <c r="H529" s="114">
        <f t="shared" si="22"/>
        <v>1812.7</v>
      </c>
      <c r="I529" s="114">
        <v>888.7</v>
      </c>
      <c r="J529" s="99">
        <v>924</v>
      </c>
    </row>
    <row r="530" spans="2:10" ht="45" x14ac:dyDescent="0.25">
      <c r="B530" s="950"/>
      <c r="C530" s="447" t="s">
        <v>1190</v>
      </c>
      <c r="D530" s="100">
        <v>100</v>
      </c>
      <c r="E530" s="167" t="s">
        <v>83</v>
      </c>
      <c r="F530" s="100">
        <v>2.2999999999999998</v>
      </c>
      <c r="G530" s="100">
        <v>1.8</v>
      </c>
      <c r="H530" s="114">
        <f t="shared" si="22"/>
        <v>3182.3</v>
      </c>
      <c r="I530" s="114">
        <v>1717.6</v>
      </c>
      <c r="J530" s="99">
        <v>1464.7</v>
      </c>
    </row>
    <row r="531" spans="2:10" ht="45" x14ac:dyDescent="0.25">
      <c r="B531" s="950"/>
      <c r="C531" s="447" t="s">
        <v>1191</v>
      </c>
      <c r="D531" s="100">
        <v>100</v>
      </c>
      <c r="E531" s="167" t="s">
        <v>83</v>
      </c>
      <c r="F531" s="100">
        <v>1.2</v>
      </c>
      <c r="G531" s="100">
        <v>0.7</v>
      </c>
      <c r="H531" s="114">
        <f t="shared" si="22"/>
        <v>1597</v>
      </c>
      <c r="I531" s="114">
        <v>787.9</v>
      </c>
      <c r="J531" s="99">
        <v>809.1</v>
      </c>
    </row>
    <row r="532" spans="2:10" ht="45" x14ac:dyDescent="0.25">
      <c r="B532" s="950"/>
      <c r="C532" s="447" t="s">
        <v>1195</v>
      </c>
      <c r="D532" s="100">
        <v>100</v>
      </c>
      <c r="E532" s="69" t="s">
        <v>62</v>
      </c>
      <c r="F532" s="100">
        <v>9.6</v>
      </c>
      <c r="G532" s="100">
        <v>59.4</v>
      </c>
      <c r="H532" s="114">
        <f>I532+J532</f>
        <v>19607.8</v>
      </c>
      <c r="I532" s="114">
        <v>16326.5</v>
      </c>
      <c r="J532" s="99">
        <v>3281.3</v>
      </c>
    </row>
    <row r="533" spans="2:10" ht="45" x14ac:dyDescent="0.25">
      <c r="B533" s="950"/>
      <c r="C533" s="447" t="s">
        <v>1196</v>
      </c>
      <c r="D533" s="100">
        <v>100</v>
      </c>
      <c r="E533" s="69" t="s">
        <v>62</v>
      </c>
      <c r="F533" s="100">
        <v>24.7</v>
      </c>
      <c r="G533" s="100">
        <v>1.6</v>
      </c>
      <c r="H533" s="114">
        <f t="shared" ref="H533:H540" si="23">I533+J533</f>
        <v>23691.3</v>
      </c>
      <c r="I533" s="114">
        <v>19209.8</v>
      </c>
      <c r="J533" s="99">
        <v>4481.5</v>
      </c>
    </row>
    <row r="534" spans="2:10" ht="45" x14ac:dyDescent="0.25">
      <c r="B534" s="950"/>
      <c r="C534" s="447" t="s">
        <v>1197</v>
      </c>
      <c r="D534" s="100">
        <v>100</v>
      </c>
      <c r="E534" s="69" t="s">
        <v>62</v>
      </c>
      <c r="F534" s="100">
        <v>24.6</v>
      </c>
      <c r="G534" s="100">
        <v>1.1000000000000001</v>
      </c>
      <c r="H534" s="114">
        <f t="shared" si="23"/>
        <v>25873.200000000001</v>
      </c>
      <c r="I534" s="114">
        <v>20530.2</v>
      </c>
      <c r="J534" s="99">
        <v>5343</v>
      </c>
    </row>
    <row r="535" spans="2:10" ht="45" x14ac:dyDescent="0.25">
      <c r="B535" s="950"/>
      <c r="C535" s="447" t="s">
        <v>1192</v>
      </c>
      <c r="D535" s="100">
        <v>100</v>
      </c>
      <c r="E535" s="69" t="s">
        <v>62</v>
      </c>
      <c r="F535" s="100">
        <v>1.8</v>
      </c>
      <c r="G535" s="100">
        <v>0.2</v>
      </c>
      <c r="H535" s="114">
        <f t="shared" si="23"/>
        <v>7340.5</v>
      </c>
      <c r="I535" s="114">
        <v>5845.3</v>
      </c>
      <c r="J535" s="99">
        <v>1495.2</v>
      </c>
    </row>
    <row r="536" spans="2:10" ht="45" x14ac:dyDescent="0.25">
      <c r="B536" s="950"/>
      <c r="C536" s="447" t="s">
        <v>1193</v>
      </c>
      <c r="D536" s="100">
        <v>100</v>
      </c>
      <c r="E536" s="69" t="s">
        <v>62</v>
      </c>
      <c r="F536" s="100">
        <v>4.2</v>
      </c>
      <c r="G536" s="100">
        <v>0.3</v>
      </c>
      <c r="H536" s="114">
        <f t="shared" si="23"/>
        <v>13259</v>
      </c>
      <c r="I536" s="114">
        <v>10614.4</v>
      </c>
      <c r="J536" s="99">
        <v>2644.6</v>
      </c>
    </row>
    <row r="537" spans="2:10" ht="45" x14ac:dyDescent="0.25">
      <c r="B537" s="950"/>
      <c r="C537" s="447" t="s">
        <v>1194</v>
      </c>
      <c r="D537" s="100">
        <v>100</v>
      </c>
      <c r="E537" s="69" t="s">
        <v>62</v>
      </c>
      <c r="F537" s="100">
        <v>3.9</v>
      </c>
      <c r="G537" s="100">
        <v>0.5</v>
      </c>
      <c r="H537" s="114">
        <f t="shared" si="23"/>
        <v>17034.600000000002</v>
      </c>
      <c r="I537" s="114">
        <v>13286.7</v>
      </c>
      <c r="J537" s="99">
        <v>3747.9</v>
      </c>
    </row>
    <row r="538" spans="2:10" ht="45" x14ac:dyDescent="0.25">
      <c r="B538" s="950"/>
      <c r="C538" s="447" t="s">
        <v>1198</v>
      </c>
      <c r="D538" s="100">
        <v>100</v>
      </c>
      <c r="E538" s="69" t="s">
        <v>62</v>
      </c>
      <c r="F538" s="100">
        <v>8.4</v>
      </c>
      <c r="G538" s="100">
        <v>0.3</v>
      </c>
      <c r="H538" s="114">
        <f t="shared" si="23"/>
        <v>20238.2</v>
      </c>
      <c r="I538" s="114">
        <v>17124.7</v>
      </c>
      <c r="J538" s="99">
        <v>3113.5</v>
      </c>
    </row>
    <row r="539" spans="2:10" ht="45" x14ac:dyDescent="0.25">
      <c r="B539" s="950"/>
      <c r="C539" s="447" t="s">
        <v>1199</v>
      </c>
      <c r="D539" s="100">
        <v>100</v>
      </c>
      <c r="E539" s="69" t="s">
        <v>62</v>
      </c>
      <c r="F539" s="100">
        <v>3.6</v>
      </c>
      <c r="G539" s="100">
        <v>36.6</v>
      </c>
      <c r="H539" s="114">
        <f t="shared" si="23"/>
        <v>12325.6</v>
      </c>
      <c r="I539" s="114">
        <v>9709.5</v>
      </c>
      <c r="J539" s="99">
        <v>2616.1</v>
      </c>
    </row>
    <row r="540" spans="2:10" ht="45" x14ac:dyDescent="0.25">
      <c r="B540" s="950"/>
      <c r="C540" s="447" t="s">
        <v>1200</v>
      </c>
      <c r="D540" s="100">
        <v>100</v>
      </c>
      <c r="E540" s="69" t="s">
        <v>62</v>
      </c>
      <c r="F540" s="100">
        <v>2.5</v>
      </c>
      <c r="G540" s="100" t="s">
        <v>40</v>
      </c>
      <c r="H540" s="114">
        <f t="shared" si="23"/>
        <v>7846.4</v>
      </c>
      <c r="I540" s="114">
        <v>6799.4</v>
      </c>
      <c r="J540" s="99">
        <v>1047</v>
      </c>
    </row>
    <row r="541" spans="2:10" ht="45" x14ac:dyDescent="0.25">
      <c r="B541" s="950"/>
      <c r="C541" s="447" t="s">
        <v>1203</v>
      </c>
      <c r="D541" s="100">
        <v>100</v>
      </c>
      <c r="E541" s="123" t="s">
        <v>306</v>
      </c>
      <c r="F541" s="100" t="s">
        <v>40</v>
      </c>
      <c r="G541" s="100" t="s">
        <v>40</v>
      </c>
      <c r="H541" s="114">
        <f>I541+J541</f>
        <v>7495.9</v>
      </c>
      <c r="I541" s="114">
        <v>0</v>
      </c>
      <c r="J541" s="99">
        <v>7495.9</v>
      </c>
    </row>
    <row r="542" spans="2:10" ht="45" x14ac:dyDescent="0.25">
      <c r="B542" s="950"/>
      <c r="C542" s="447" t="s">
        <v>1204</v>
      </c>
      <c r="D542" s="100">
        <v>100</v>
      </c>
      <c r="E542" s="123" t="s">
        <v>306</v>
      </c>
      <c r="F542" s="100" t="s">
        <v>40</v>
      </c>
      <c r="G542" s="100" t="s">
        <v>40</v>
      </c>
      <c r="H542" s="114">
        <f t="shared" ref="H542:H546" si="24">I542+J542</f>
        <v>2479.3000000000002</v>
      </c>
      <c r="I542" s="114">
        <v>0</v>
      </c>
      <c r="J542" s="99">
        <v>2479.3000000000002</v>
      </c>
    </row>
    <row r="543" spans="2:10" ht="90" x14ac:dyDescent="0.25">
      <c r="B543" s="950"/>
      <c r="C543" s="474" t="s">
        <v>1205</v>
      </c>
      <c r="D543" s="100">
        <v>100</v>
      </c>
      <c r="E543" s="123" t="s">
        <v>801</v>
      </c>
      <c r="F543" s="100" t="s">
        <v>40</v>
      </c>
      <c r="G543" s="100" t="s">
        <v>40</v>
      </c>
      <c r="H543" s="114">
        <f t="shared" si="24"/>
        <v>52.4</v>
      </c>
      <c r="I543" s="114">
        <v>0</v>
      </c>
      <c r="J543" s="99">
        <v>52.4</v>
      </c>
    </row>
    <row r="544" spans="2:10" ht="90" x14ac:dyDescent="0.25">
      <c r="B544" s="950"/>
      <c r="C544" s="474" t="s">
        <v>1206</v>
      </c>
      <c r="D544" s="100">
        <v>100</v>
      </c>
      <c r="E544" s="123" t="s">
        <v>403</v>
      </c>
      <c r="F544" s="100" t="s">
        <v>40</v>
      </c>
      <c r="G544" s="100" t="s">
        <v>40</v>
      </c>
      <c r="H544" s="114">
        <f t="shared" si="24"/>
        <v>0</v>
      </c>
      <c r="I544" s="114">
        <v>0</v>
      </c>
      <c r="J544" s="99">
        <v>0</v>
      </c>
    </row>
    <row r="545" spans="2:10" ht="30" x14ac:dyDescent="0.25">
      <c r="B545" s="950"/>
      <c r="C545" s="474" t="s">
        <v>1207</v>
      </c>
      <c r="D545" s="100">
        <v>100</v>
      </c>
      <c r="E545" s="69" t="s">
        <v>1209</v>
      </c>
      <c r="F545" s="100" t="s">
        <v>40</v>
      </c>
      <c r="G545" s="100" t="s">
        <v>40</v>
      </c>
      <c r="H545" s="114">
        <f t="shared" si="24"/>
        <v>0</v>
      </c>
      <c r="I545" s="114">
        <v>0</v>
      </c>
      <c r="J545" s="99">
        <v>0</v>
      </c>
    </row>
    <row r="546" spans="2:10" ht="30" x14ac:dyDescent="0.25">
      <c r="B546" s="950"/>
      <c r="C546" s="474" t="s">
        <v>1208</v>
      </c>
      <c r="D546" s="100">
        <v>100</v>
      </c>
      <c r="E546" s="69" t="s">
        <v>1209</v>
      </c>
      <c r="F546" s="100" t="s">
        <v>40</v>
      </c>
      <c r="G546" s="100" t="s">
        <v>40</v>
      </c>
      <c r="H546" s="114">
        <f t="shared" si="24"/>
        <v>0</v>
      </c>
      <c r="I546" s="114">
        <v>0</v>
      </c>
      <c r="J546" s="99">
        <v>0</v>
      </c>
    </row>
    <row r="547" spans="2:10" s="342" customFormat="1" ht="15.75" x14ac:dyDescent="0.25">
      <c r="B547" s="415"/>
      <c r="C547" s="474"/>
      <c r="D547" s="100"/>
      <c r="E547" s="69"/>
      <c r="F547" s="100"/>
      <c r="G547" s="100"/>
      <c r="H547" s="481">
        <f>H543+H544+H545+H546</f>
        <v>52.4</v>
      </c>
      <c r="I547" s="114"/>
      <c r="J547" s="99"/>
    </row>
    <row r="548" spans="2:10" ht="15.75" x14ac:dyDescent="0.25">
      <c r="B548" s="415"/>
      <c r="C548" s="447"/>
      <c r="D548" s="100"/>
      <c r="E548" s="123"/>
      <c r="F548" s="100"/>
      <c r="G548" s="100"/>
      <c r="H548" s="114"/>
      <c r="I548" s="114"/>
      <c r="J548" s="99"/>
    </row>
    <row r="549" spans="2:10" ht="45" x14ac:dyDescent="0.25">
      <c r="B549" s="789" t="s">
        <v>1216</v>
      </c>
      <c r="C549" s="447" t="s">
        <v>1225</v>
      </c>
      <c r="D549" s="100">
        <v>100</v>
      </c>
      <c r="E549" s="167" t="s">
        <v>83</v>
      </c>
      <c r="F549" s="144">
        <v>10.4</v>
      </c>
      <c r="G549" s="100">
        <v>14.5</v>
      </c>
      <c r="H549" s="114">
        <f>I549+J549</f>
        <v>9973.130000000001</v>
      </c>
      <c r="I549" s="114">
        <v>4769.71</v>
      </c>
      <c r="J549" s="99">
        <v>5203.42</v>
      </c>
    </row>
    <row r="550" spans="2:10" ht="45" x14ac:dyDescent="0.25">
      <c r="B550" s="790"/>
      <c r="C550" s="447" t="s">
        <v>1217</v>
      </c>
      <c r="D550" s="100">
        <v>100</v>
      </c>
      <c r="E550" s="167" t="s">
        <v>83</v>
      </c>
      <c r="F550" s="100">
        <v>3.7</v>
      </c>
      <c r="G550" s="100">
        <v>6</v>
      </c>
      <c r="H550" s="114">
        <f t="shared" ref="H550:H557" si="25">I550+J550</f>
        <v>4038.41</v>
      </c>
      <c r="I550" s="114">
        <v>1723.05</v>
      </c>
      <c r="J550" s="99">
        <v>2315.3599999999997</v>
      </c>
    </row>
    <row r="551" spans="2:10" ht="45" x14ac:dyDescent="0.25">
      <c r="B551" s="790"/>
      <c r="C551" s="447" t="s">
        <v>1218</v>
      </c>
      <c r="D551" s="100">
        <v>100</v>
      </c>
      <c r="E551" s="167" t="s">
        <v>83</v>
      </c>
      <c r="F551" s="100">
        <v>8.3000000000000007</v>
      </c>
      <c r="G551" s="100">
        <v>12</v>
      </c>
      <c r="H551" s="114">
        <f t="shared" si="25"/>
        <v>8120.03</v>
      </c>
      <c r="I551" s="114">
        <v>3976.58</v>
      </c>
      <c r="J551" s="99">
        <v>4143.45</v>
      </c>
    </row>
    <row r="552" spans="2:10" ht="45" x14ac:dyDescent="0.25">
      <c r="B552" s="790"/>
      <c r="C552" s="447" t="s">
        <v>1219</v>
      </c>
      <c r="D552" s="100">
        <v>100</v>
      </c>
      <c r="E552" s="167" t="s">
        <v>83</v>
      </c>
      <c r="F552" s="100">
        <v>14.4</v>
      </c>
      <c r="G552" s="100">
        <v>24.7</v>
      </c>
      <c r="H552" s="114">
        <f t="shared" si="25"/>
        <v>16679.8</v>
      </c>
      <c r="I552" s="114">
        <v>8328.09</v>
      </c>
      <c r="J552" s="99">
        <v>8351.7099999999991</v>
      </c>
    </row>
    <row r="553" spans="2:10" ht="45" x14ac:dyDescent="0.25">
      <c r="B553" s="790"/>
      <c r="C553" s="447" t="s">
        <v>1220</v>
      </c>
      <c r="D553" s="100">
        <v>100</v>
      </c>
      <c r="E553" s="167" t="s">
        <v>83</v>
      </c>
      <c r="F553" s="100">
        <v>5.3</v>
      </c>
      <c r="G553" s="100">
        <v>8.6</v>
      </c>
      <c r="H553" s="114">
        <f t="shared" si="25"/>
        <v>6414.5</v>
      </c>
      <c r="I553" s="114">
        <v>2643.16</v>
      </c>
      <c r="J553" s="99">
        <v>3771.34</v>
      </c>
    </row>
    <row r="554" spans="2:10" ht="45" x14ac:dyDescent="0.25">
      <c r="B554" s="790"/>
      <c r="C554" s="447" t="s">
        <v>1221</v>
      </c>
      <c r="D554" s="100">
        <v>100</v>
      </c>
      <c r="E554" s="167" t="s">
        <v>83</v>
      </c>
      <c r="F554" s="100">
        <v>0.6</v>
      </c>
      <c r="G554" s="100">
        <v>3.5</v>
      </c>
      <c r="H554" s="114">
        <f t="shared" si="25"/>
        <v>2391.4499999999998</v>
      </c>
      <c r="I554" s="114">
        <v>852.17</v>
      </c>
      <c r="J554" s="99">
        <v>1539.2799999999997</v>
      </c>
    </row>
    <row r="555" spans="2:10" ht="45" x14ac:dyDescent="0.25">
      <c r="B555" s="790"/>
      <c r="C555" s="447" t="s">
        <v>1222</v>
      </c>
      <c r="D555" s="100">
        <v>100</v>
      </c>
      <c r="E555" s="167" t="s">
        <v>83</v>
      </c>
      <c r="F555" s="100">
        <v>1.1000000000000001</v>
      </c>
      <c r="G555" s="100">
        <v>2</v>
      </c>
      <c r="H555" s="114">
        <f t="shared" si="25"/>
        <v>1331.11</v>
      </c>
      <c r="I555" s="114">
        <v>755.86</v>
      </c>
      <c r="J555" s="99">
        <v>575.24999999999989</v>
      </c>
    </row>
    <row r="556" spans="2:10" ht="45" x14ac:dyDescent="0.25">
      <c r="B556" s="790"/>
      <c r="C556" s="447" t="s">
        <v>1223</v>
      </c>
      <c r="D556" s="100">
        <v>100</v>
      </c>
      <c r="E556" s="167" t="s">
        <v>83</v>
      </c>
      <c r="F556" s="100">
        <v>20.7</v>
      </c>
      <c r="G556" s="100">
        <v>28.6</v>
      </c>
      <c r="H556" s="114">
        <f t="shared" si="25"/>
        <v>19296.36</v>
      </c>
      <c r="I556" s="114">
        <v>9185.5400000000009</v>
      </c>
      <c r="J556" s="99">
        <v>10110.82</v>
      </c>
    </row>
    <row r="557" spans="2:10" ht="45" x14ac:dyDescent="0.25">
      <c r="B557" s="790"/>
      <c r="C557" s="447" t="s">
        <v>1224</v>
      </c>
      <c r="D557" s="100">
        <v>100</v>
      </c>
      <c r="E557" s="167" t="s">
        <v>83</v>
      </c>
      <c r="F557" s="100" t="s">
        <v>40</v>
      </c>
      <c r="G557" s="100" t="s">
        <v>40</v>
      </c>
      <c r="H557" s="114">
        <f t="shared" si="25"/>
        <v>0</v>
      </c>
      <c r="I557" s="114">
        <v>0</v>
      </c>
      <c r="J557" s="99">
        <v>0</v>
      </c>
    </row>
    <row r="558" spans="2:10" ht="45" x14ac:dyDescent="0.25">
      <c r="B558" s="790"/>
      <c r="C558" s="447" t="s">
        <v>1229</v>
      </c>
      <c r="D558" s="100">
        <v>100</v>
      </c>
      <c r="E558" s="167" t="s">
        <v>62</v>
      </c>
      <c r="F558" s="100">
        <v>20</v>
      </c>
      <c r="G558" s="100">
        <v>20.3</v>
      </c>
      <c r="H558" s="114">
        <f>I558+J558</f>
        <v>48347.09</v>
      </c>
      <c r="I558" s="99">
        <v>37689.19</v>
      </c>
      <c r="J558" s="99">
        <v>10657.899999999994</v>
      </c>
    </row>
    <row r="559" spans="2:10" ht="45" x14ac:dyDescent="0.25">
      <c r="B559" s="790"/>
      <c r="C559" s="447" t="s">
        <v>1230</v>
      </c>
      <c r="D559" s="100">
        <v>100</v>
      </c>
      <c r="E559" s="167" t="s">
        <v>62</v>
      </c>
      <c r="F559" s="100">
        <v>16.7</v>
      </c>
      <c r="G559" s="100">
        <v>15.7</v>
      </c>
      <c r="H559" s="114">
        <f t="shared" ref="H559:H573" si="26">I559+J559</f>
        <v>36973.730000000003</v>
      </c>
      <c r="I559" s="99">
        <v>27651.119999999999</v>
      </c>
      <c r="J559" s="99">
        <v>9322.6100000000042</v>
      </c>
    </row>
    <row r="560" spans="2:10" ht="45" x14ac:dyDescent="0.25">
      <c r="B560" s="790"/>
      <c r="C560" s="447" t="s">
        <v>1231</v>
      </c>
      <c r="D560" s="100">
        <v>100</v>
      </c>
      <c r="E560" s="167" t="s">
        <v>62</v>
      </c>
      <c r="F560" s="100">
        <v>8.9</v>
      </c>
      <c r="G560" s="100">
        <v>7.6</v>
      </c>
      <c r="H560" s="114">
        <f t="shared" si="26"/>
        <v>17312.009999999998</v>
      </c>
      <c r="I560" s="114">
        <v>14341.98</v>
      </c>
      <c r="J560" s="99">
        <v>2970.0299999999988</v>
      </c>
    </row>
    <row r="561" spans="2:10" ht="45" x14ac:dyDescent="0.25">
      <c r="B561" s="790"/>
      <c r="C561" s="447" t="s">
        <v>1232</v>
      </c>
      <c r="D561" s="100">
        <v>100</v>
      </c>
      <c r="E561" s="167" t="s">
        <v>62</v>
      </c>
      <c r="F561" s="100">
        <v>15.6</v>
      </c>
      <c r="G561" s="100">
        <v>14.6</v>
      </c>
      <c r="H561" s="114">
        <f t="shared" si="26"/>
        <v>32988.03</v>
      </c>
      <c r="I561" s="114">
        <v>26213</v>
      </c>
      <c r="J561" s="99">
        <v>6775.0299999999988</v>
      </c>
    </row>
    <row r="562" spans="2:10" ht="45" x14ac:dyDescent="0.25">
      <c r="B562" s="790"/>
      <c r="C562" s="447" t="s">
        <v>1227</v>
      </c>
      <c r="D562" s="100">
        <v>100</v>
      </c>
      <c r="E562" s="167" t="s">
        <v>62</v>
      </c>
      <c r="F562" s="100">
        <v>3.3</v>
      </c>
      <c r="G562" s="100">
        <v>6.9</v>
      </c>
      <c r="H562" s="114">
        <f t="shared" si="26"/>
        <v>16858.349999999999</v>
      </c>
      <c r="I562" s="114">
        <v>12617.67</v>
      </c>
      <c r="J562" s="99">
        <v>4240.6799999999985</v>
      </c>
    </row>
    <row r="563" spans="2:10" ht="45" x14ac:dyDescent="0.25">
      <c r="B563" s="790"/>
      <c r="C563" s="447" t="s">
        <v>1226</v>
      </c>
      <c r="D563" s="100">
        <v>100</v>
      </c>
      <c r="E563" s="167" t="s">
        <v>62</v>
      </c>
      <c r="F563" s="100">
        <v>2.9</v>
      </c>
      <c r="G563" s="100">
        <v>4.8</v>
      </c>
      <c r="H563" s="114">
        <f t="shared" si="26"/>
        <v>10843.92</v>
      </c>
      <c r="I563" s="114">
        <v>8702.34</v>
      </c>
      <c r="J563" s="99">
        <v>2141.58</v>
      </c>
    </row>
    <row r="564" spans="2:10" ht="45" x14ac:dyDescent="0.25">
      <c r="B564" s="790"/>
      <c r="C564" s="447" t="s">
        <v>1228</v>
      </c>
      <c r="D564" s="100">
        <v>100</v>
      </c>
      <c r="E564" s="167" t="s">
        <v>62</v>
      </c>
      <c r="F564" s="100">
        <v>1.9</v>
      </c>
      <c r="G564" s="100">
        <v>4.2</v>
      </c>
      <c r="H564" s="114">
        <f t="shared" si="26"/>
        <v>9354.69</v>
      </c>
      <c r="I564" s="114">
        <v>7366.71</v>
      </c>
      <c r="J564" s="99">
        <v>1987.9800000000005</v>
      </c>
    </row>
    <row r="565" spans="2:10" ht="45" x14ac:dyDescent="0.25">
      <c r="B565" s="790"/>
      <c r="C565" s="447" t="s">
        <v>1235</v>
      </c>
      <c r="D565" s="100">
        <v>100</v>
      </c>
      <c r="E565" s="167" t="s">
        <v>62</v>
      </c>
      <c r="F565" s="100">
        <v>1.7</v>
      </c>
      <c r="G565" s="100">
        <v>5.3</v>
      </c>
      <c r="H565" s="114">
        <f t="shared" si="26"/>
        <v>12493.46</v>
      </c>
      <c r="I565" s="114">
        <v>9967.9</v>
      </c>
      <c r="J565" s="99">
        <v>2525.5599999999995</v>
      </c>
    </row>
    <row r="566" spans="2:10" ht="45" x14ac:dyDescent="0.25">
      <c r="B566" s="790"/>
      <c r="C566" s="447" t="s">
        <v>1236</v>
      </c>
      <c r="D566" s="100">
        <v>100</v>
      </c>
      <c r="E566" s="167" t="s">
        <v>62</v>
      </c>
      <c r="F566" s="100">
        <v>0.9</v>
      </c>
      <c r="G566" s="100">
        <v>3.2</v>
      </c>
      <c r="H566" s="114">
        <f t="shared" si="26"/>
        <v>7234.32</v>
      </c>
      <c r="I566" s="114">
        <v>6275.54</v>
      </c>
      <c r="J566" s="99">
        <v>958.77999999999975</v>
      </c>
    </row>
    <row r="567" spans="2:10" ht="45" x14ac:dyDescent="0.25">
      <c r="B567" s="790"/>
      <c r="C567" s="447" t="s">
        <v>1237</v>
      </c>
      <c r="D567" s="100">
        <v>100</v>
      </c>
      <c r="E567" s="167" t="s">
        <v>62</v>
      </c>
      <c r="F567" s="100">
        <v>5</v>
      </c>
      <c r="G567" s="100">
        <v>8.3000000000000007</v>
      </c>
      <c r="H567" s="114">
        <f t="shared" si="26"/>
        <v>18705.009999999998</v>
      </c>
      <c r="I567" s="114">
        <v>13230.37</v>
      </c>
      <c r="J567" s="99">
        <v>5474.6399999999976</v>
      </c>
    </row>
    <row r="568" spans="2:10" ht="45" x14ac:dyDescent="0.25">
      <c r="B568" s="790"/>
      <c r="C568" s="447" t="s">
        <v>1233</v>
      </c>
      <c r="D568" s="100">
        <v>100</v>
      </c>
      <c r="E568" s="69" t="s">
        <v>62</v>
      </c>
      <c r="F568" s="100">
        <v>0.8</v>
      </c>
      <c r="G568" s="100">
        <v>2.2999999999999998</v>
      </c>
      <c r="H568" s="114">
        <f t="shared" si="26"/>
        <v>6046.29</v>
      </c>
      <c r="I568" s="114">
        <v>4963.79</v>
      </c>
      <c r="J568" s="99">
        <v>1082.5</v>
      </c>
    </row>
    <row r="569" spans="2:10" ht="45" x14ac:dyDescent="0.25">
      <c r="B569" s="790"/>
      <c r="C569" s="447" t="s">
        <v>1234</v>
      </c>
      <c r="D569" s="100">
        <v>100</v>
      </c>
      <c r="E569" s="123" t="s">
        <v>62</v>
      </c>
      <c r="F569" s="100">
        <v>1.8</v>
      </c>
      <c r="G569" s="100">
        <v>3.8</v>
      </c>
      <c r="H569" s="114">
        <f t="shared" si="26"/>
        <v>8752.27</v>
      </c>
      <c r="I569" s="114">
        <v>6734.38</v>
      </c>
      <c r="J569" s="99">
        <v>2017.8900000000003</v>
      </c>
    </row>
    <row r="570" spans="2:10" ht="45" x14ac:dyDescent="0.25">
      <c r="B570" s="790"/>
      <c r="C570" s="447" t="s">
        <v>1238</v>
      </c>
      <c r="D570" s="100">
        <v>100</v>
      </c>
      <c r="E570" s="123" t="s">
        <v>62</v>
      </c>
      <c r="F570" s="100">
        <v>0.5</v>
      </c>
      <c r="G570" s="100">
        <v>2.5</v>
      </c>
      <c r="H570" s="114">
        <f t="shared" si="26"/>
        <v>5529.16</v>
      </c>
      <c r="I570" s="114">
        <v>3690.25</v>
      </c>
      <c r="J570" s="99">
        <v>1838.9099999999999</v>
      </c>
    </row>
    <row r="571" spans="2:10" ht="45" x14ac:dyDescent="0.25">
      <c r="B571" s="790"/>
      <c r="C571" s="447" t="s">
        <v>1243</v>
      </c>
      <c r="D571" s="100">
        <v>100</v>
      </c>
      <c r="E571" s="123" t="s">
        <v>306</v>
      </c>
      <c r="F571" s="100" t="s">
        <v>40</v>
      </c>
      <c r="G571" s="100" t="s">
        <v>40</v>
      </c>
      <c r="H571" s="114">
        <f t="shared" si="26"/>
        <v>3505.68</v>
      </c>
      <c r="I571" s="114">
        <v>0</v>
      </c>
      <c r="J571" s="99">
        <v>3505.68</v>
      </c>
    </row>
    <row r="572" spans="2:10" ht="45" x14ac:dyDescent="0.25">
      <c r="B572" s="790"/>
      <c r="C572" s="447" t="s">
        <v>1244</v>
      </c>
      <c r="D572" s="100">
        <v>100</v>
      </c>
      <c r="E572" s="123" t="s">
        <v>306</v>
      </c>
      <c r="F572" s="100" t="s">
        <v>40</v>
      </c>
      <c r="G572" s="100" t="s">
        <v>40</v>
      </c>
      <c r="H572" s="114">
        <f t="shared" si="26"/>
        <v>7681.53</v>
      </c>
      <c r="I572" s="114">
        <v>0</v>
      </c>
      <c r="J572" s="99">
        <v>7681.53</v>
      </c>
    </row>
    <row r="573" spans="2:10" ht="45" x14ac:dyDescent="0.25">
      <c r="B573" s="790"/>
      <c r="C573" s="447" t="s">
        <v>1245</v>
      </c>
      <c r="D573" s="100">
        <v>100</v>
      </c>
      <c r="E573" s="69" t="s">
        <v>1251</v>
      </c>
      <c r="F573" s="100">
        <v>41.1</v>
      </c>
      <c r="G573" s="100">
        <v>22.6</v>
      </c>
      <c r="H573" s="114">
        <f t="shared" si="26"/>
        <v>2063</v>
      </c>
      <c r="I573" s="99">
        <v>0</v>
      </c>
      <c r="J573" s="99">
        <v>2063</v>
      </c>
    </row>
    <row r="574" spans="2:10" ht="30" x14ac:dyDescent="0.25">
      <c r="B574" s="790"/>
      <c r="C574" s="447" t="s">
        <v>247</v>
      </c>
      <c r="D574" s="100">
        <v>100</v>
      </c>
      <c r="E574" s="69" t="s">
        <v>92</v>
      </c>
      <c r="F574" s="100" t="s">
        <v>40</v>
      </c>
      <c r="G574" s="100" t="s">
        <v>40</v>
      </c>
      <c r="H574" s="114">
        <f>I574+J574</f>
        <v>42386.57</v>
      </c>
      <c r="I574" s="99">
        <v>4590.8</v>
      </c>
      <c r="J574" s="99">
        <v>37795.769999999997</v>
      </c>
    </row>
    <row r="575" spans="2:10" ht="30" x14ac:dyDescent="0.25">
      <c r="B575" s="790"/>
      <c r="C575" s="447" t="s">
        <v>1246</v>
      </c>
      <c r="D575" s="100">
        <v>100</v>
      </c>
      <c r="E575" s="69" t="s">
        <v>92</v>
      </c>
      <c r="F575" s="100" t="s">
        <v>40</v>
      </c>
      <c r="G575" s="100" t="s">
        <v>40</v>
      </c>
      <c r="H575" s="114">
        <f>I575+J575</f>
        <v>11343.41</v>
      </c>
      <c r="I575" s="99">
        <v>115.23</v>
      </c>
      <c r="J575" s="99">
        <v>11228.18</v>
      </c>
    </row>
    <row r="576" spans="2:10" ht="30" x14ac:dyDescent="0.25">
      <c r="B576" s="790"/>
      <c r="C576" s="447" t="s">
        <v>1247</v>
      </c>
      <c r="D576" s="100">
        <v>100</v>
      </c>
      <c r="E576" s="69" t="s">
        <v>92</v>
      </c>
      <c r="F576" s="100" t="s">
        <v>40</v>
      </c>
      <c r="G576" s="100" t="s">
        <v>40</v>
      </c>
      <c r="H576" s="114">
        <f>I576+J576</f>
        <v>2351.2800000000002</v>
      </c>
      <c r="I576" s="99">
        <v>0</v>
      </c>
      <c r="J576" s="99">
        <v>2351.2800000000002</v>
      </c>
    </row>
    <row r="577" spans="2:10" ht="45" x14ac:dyDescent="0.25">
      <c r="B577" s="790"/>
      <c r="C577" s="447" t="s">
        <v>1248</v>
      </c>
      <c r="D577" s="100">
        <v>100</v>
      </c>
      <c r="E577" s="123" t="s">
        <v>306</v>
      </c>
      <c r="F577" s="100" t="s">
        <v>40</v>
      </c>
      <c r="G577" s="100" t="s">
        <v>40</v>
      </c>
      <c r="H577" s="114">
        <f>I577+J577</f>
        <v>4795.37</v>
      </c>
      <c r="I577" s="99">
        <v>0</v>
      </c>
      <c r="J577" s="99">
        <v>4795.37</v>
      </c>
    </row>
    <row r="578" spans="2:10" ht="45" x14ac:dyDescent="0.25">
      <c r="B578" s="790"/>
      <c r="C578" s="447" t="s">
        <v>1249</v>
      </c>
      <c r="D578" s="100">
        <v>100</v>
      </c>
      <c r="E578" s="123" t="s">
        <v>306</v>
      </c>
      <c r="F578" s="100" t="s">
        <v>40</v>
      </c>
      <c r="G578" s="100" t="s">
        <v>40</v>
      </c>
      <c r="H578" s="114">
        <f>I578+J578</f>
        <v>4714.47</v>
      </c>
      <c r="I578" s="99">
        <v>0</v>
      </c>
      <c r="J578" s="99">
        <v>4714.47</v>
      </c>
    </row>
    <row r="579" spans="2:10" ht="30" x14ac:dyDescent="0.25">
      <c r="B579" s="790"/>
      <c r="C579" s="474" t="s">
        <v>1252</v>
      </c>
      <c r="D579" s="942">
        <v>100</v>
      </c>
      <c r="E579" s="945" t="s">
        <v>1273</v>
      </c>
      <c r="F579" s="100"/>
      <c r="G579" s="100"/>
      <c r="H579" s="114"/>
      <c r="I579" s="99"/>
      <c r="J579" s="99"/>
    </row>
    <row r="580" spans="2:10" x14ac:dyDescent="0.25">
      <c r="B580" s="790"/>
      <c r="C580" s="464" t="s">
        <v>1263</v>
      </c>
      <c r="D580" s="943"/>
      <c r="E580" s="946"/>
      <c r="F580" s="100">
        <v>31.2</v>
      </c>
      <c r="G580" s="100">
        <v>23.1</v>
      </c>
      <c r="H580" s="114">
        <v>9.4480000000000004</v>
      </c>
      <c r="I580" s="99">
        <v>10.321999999999999</v>
      </c>
      <c r="J580" s="99">
        <v>21782</v>
      </c>
    </row>
    <row r="581" spans="2:10" x14ac:dyDescent="0.25">
      <c r="B581" s="790"/>
      <c r="C581" s="464" t="s">
        <v>1254</v>
      </c>
      <c r="D581" s="943"/>
      <c r="E581" s="946"/>
      <c r="F581" s="100">
        <v>37</v>
      </c>
      <c r="G581" s="100">
        <v>40</v>
      </c>
      <c r="H581" s="114">
        <v>428.8</v>
      </c>
      <c r="I581" s="99">
        <v>428.9</v>
      </c>
      <c r="J581" s="99">
        <v>14040</v>
      </c>
    </row>
    <row r="582" spans="2:10" x14ac:dyDescent="0.25">
      <c r="B582" s="790"/>
      <c r="C582" s="464" t="s">
        <v>1262</v>
      </c>
      <c r="D582" s="944"/>
      <c r="E582" s="947"/>
      <c r="F582" s="100">
        <v>43</v>
      </c>
      <c r="G582" s="100">
        <v>45</v>
      </c>
      <c r="H582" s="114">
        <v>209.7</v>
      </c>
      <c r="I582" s="99">
        <v>207.7</v>
      </c>
      <c r="J582" s="99">
        <v>7517</v>
      </c>
    </row>
    <row r="583" spans="2:10" x14ac:dyDescent="0.25">
      <c r="B583" s="790"/>
      <c r="C583" s="474" t="s">
        <v>1250</v>
      </c>
      <c r="D583" s="942">
        <v>100</v>
      </c>
      <c r="E583" s="951" t="s">
        <v>1273</v>
      </c>
      <c r="F583" s="832"/>
      <c r="G583" s="833"/>
      <c r="H583" s="833"/>
      <c r="I583" s="833"/>
      <c r="J583" s="833"/>
    </row>
    <row r="584" spans="2:10" x14ac:dyDescent="0.25">
      <c r="B584" s="790"/>
      <c r="C584" s="464" t="s">
        <v>1254</v>
      </c>
      <c r="D584" s="943"/>
      <c r="E584" s="952"/>
      <c r="F584" s="201">
        <v>25</v>
      </c>
      <c r="G584" s="201">
        <v>25</v>
      </c>
      <c r="H584" s="114">
        <v>0</v>
      </c>
      <c r="I584" s="99">
        <v>0</v>
      </c>
      <c r="J584" s="99">
        <v>0</v>
      </c>
    </row>
    <row r="585" spans="2:10" x14ac:dyDescent="0.25">
      <c r="B585" s="790"/>
      <c r="C585" s="464" t="s">
        <v>1262</v>
      </c>
      <c r="D585" s="944"/>
      <c r="E585" s="953"/>
      <c r="F585" s="201">
        <v>5</v>
      </c>
      <c r="G585" s="201">
        <v>9</v>
      </c>
      <c r="H585" s="114">
        <v>0</v>
      </c>
      <c r="I585" s="99">
        <v>0</v>
      </c>
      <c r="J585" s="99">
        <v>0</v>
      </c>
    </row>
    <row r="586" spans="2:10" ht="45" x14ac:dyDescent="0.25">
      <c r="B586" s="790"/>
      <c r="C586" s="474" t="s">
        <v>1256</v>
      </c>
      <c r="D586" s="100">
        <v>100</v>
      </c>
      <c r="E586" s="69" t="s">
        <v>1255</v>
      </c>
      <c r="F586" s="100" t="s">
        <v>40</v>
      </c>
      <c r="G586" s="100">
        <v>100</v>
      </c>
      <c r="H586" s="114">
        <v>13</v>
      </c>
      <c r="I586" s="99">
        <v>0</v>
      </c>
      <c r="J586" s="99">
        <v>0</v>
      </c>
    </row>
    <row r="587" spans="2:10" ht="45" x14ac:dyDescent="0.25">
      <c r="B587" s="790"/>
      <c r="C587" s="474" t="s">
        <v>1258</v>
      </c>
      <c r="D587" s="100">
        <v>100</v>
      </c>
      <c r="E587" s="69" t="s">
        <v>1255</v>
      </c>
      <c r="F587" s="100" t="s">
        <v>40</v>
      </c>
      <c r="G587" s="100">
        <v>100</v>
      </c>
      <c r="H587" s="114">
        <v>87</v>
      </c>
      <c r="I587" s="99">
        <v>0</v>
      </c>
      <c r="J587" s="99">
        <v>0</v>
      </c>
    </row>
    <row r="588" spans="2:10" x14ac:dyDescent="0.25">
      <c r="B588" s="790"/>
      <c r="C588" s="474" t="s">
        <v>1257</v>
      </c>
      <c r="D588" s="942">
        <v>100</v>
      </c>
      <c r="E588" s="945" t="s">
        <v>1253</v>
      </c>
      <c r="F588" s="923"/>
      <c r="G588" s="924"/>
      <c r="H588" s="924"/>
      <c r="I588" s="924"/>
      <c r="J588" s="925"/>
    </row>
    <row r="589" spans="2:10" x14ac:dyDescent="0.25">
      <c r="B589" s="790"/>
      <c r="C589" s="464" t="s">
        <v>1263</v>
      </c>
      <c r="D589" s="943"/>
      <c r="E589" s="946"/>
      <c r="F589" s="100">
        <v>68.7</v>
      </c>
      <c r="G589" s="100">
        <v>80.900000000000006</v>
      </c>
      <c r="H589" s="114">
        <v>0</v>
      </c>
      <c r="I589" s="99">
        <v>0</v>
      </c>
      <c r="J589" s="99">
        <v>0</v>
      </c>
    </row>
    <row r="590" spans="2:10" x14ac:dyDescent="0.25">
      <c r="B590" s="790"/>
      <c r="C590" s="464" t="s">
        <v>1254</v>
      </c>
      <c r="D590" s="943"/>
      <c r="E590" s="946"/>
      <c r="F590" s="100">
        <v>35</v>
      </c>
      <c r="G590" s="100">
        <v>33</v>
      </c>
      <c r="H590" s="114">
        <v>0</v>
      </c>
      <c r="I590" s="99">
        <v>0</v>
      </c>
      <c r="J590" s="99">
        <v>0</v>
      </c>
    </row>
    <row r="591" spans="2:10" x14ac:dyDescent="0.25">
      <c r="B591" s="790"/>
      <c r="C591" s="464" t="s">
        <v>1262</v>
      </c>
      <c r="D591" s="944"/>
      <c r="E591" s="947"/>
      <c r="F591" s="100">
        <v>52</v>
      </c>
      <c r="G591" s="100">
        <v>44</v>
      </c>
      <c r="H591" s="114">
        <v>0</v>
      </c>
      <c r="I591" s="99">
        <v>0</v>
      </c>
      <c r="J591" s="99">
        <v>0</v>
      </c>
    </row>
    <row r="592" spans="2:10" s="342" customFormat="1" ht="15.75" x14ac:dyDescent="0.25">
      <c r="B592" s="415"/>
      <c r="C592" s="464"/>
      <c r="D592" s="410"/>
      <c r="E592" s="408"/>
      <c r="F592" s="100"/>
      <c r="G592" s="100"/>
      <c r="H592" s="481">
        <f>H580+H581+H582+H584+H586+H587+H589</f>
        <v>747.94799999999998</v>
      </c>
      <c r="I592" s="99"/>
      <c r="J592" s="99"/>
    </row>
    <row r="593" spans="2:10" ht="15.75" x14ac:dyDescent="0.25">
      <c r="B593" s="415"/>
      <c r="C593" s="447"/>
      <c r="D593" s="100"/>
      <c r="E593" s="123"/>
      <c r="F593" s="1"/>
      <c r="G593" s="1"/>
      <c r="H593" s="114"/>
      <c r="I593" s="1"/>
      <c r="J593" s="192"/>
    </row>
    <row r="594" spans="2:10" ht="50.25" customHeight="1" x14ac:dyDescent="0.25">
      <c r="B594" s="789" t="s">
        <v>490</v>
      </c>
      <c r="C594" s="474" t="s">
        <v>491</v>
      </c>
      <c r="D594" s="100">
        <v>100</v>
      </c>
      <c r="E594" s="69" t="s">
        <v>1259</v>
      </c>
      <c r="F594" s="100" t="s">
        <v>40</v>
      </c>
      <c r="G594" s="100" t="s">
        <v>40</v>
      </c>
      <c r="H594" s="114">
        <f t="shared" ref="H594:J596" si="27">I594+J594</f>
        <v>0</v>
      </c>
      <c r="I594" s="114">
        <f t="shared" si="27"/>
        <v>0</v>
      </c>
      <c r="J594" s="99">
        <f t="shared" si="27"/>
        <v>0</v>
      </c>
    </row>
    <row r="595" spans="2:10" ht="45" x14ac:dyDescent="0.25">
      <c r="B595" s="790"/>
      <c r="C595" s="474" t="s">
        <v>492</v>
      </c>
      <c r="D595" s="100">
        <v>100</v>
      </c>
      <c r="E595" s="69" t="s">
        <v>749</v>
      </c>
      <c r="F595" s="156">
        <v>0.8</v>
      </c>
      <c r="G595" s="156">
        <v>0.7</v>
      </c>
      <c r="H595" s="114">
        <f t="shared" si="27"/>
        <v>0</v>
      </c>
      <c r="I595" s="114">
        <f t="shared" si="27"/>
        <v>0</v>
      </c>
      <c r="J595" s="99">
        <f t="shared" si="27"/>
        <v>0</v>
      </c>
    </row>
    <row r="596" spans="2:10" ht="60" x14ac:dyDescent="0.25">
      <c r="B596" s="790"/>
      <c r="C596" s="474" t="s">
        <v>1301</v>
      </c>
      <c r="D596" s="100">
        <v>100</v>
      </c>
      <c r="E596" s="69" t="s">
        <v>1261</v>
      </c>
      <c r="F596" s="100" t="s">
        <v>40</v>
      </c>
      <c r="G596" s="100" t="s">
        <v>40</v>
      </c>
      <c r="H596" s="114">
        <f t="shared" si="27"/>
        <v>0</v>
      </c>
      <c r="I596" s="114">
        <f t="shared" si="27"/>
        <v>0</v>
      </c>
      <c r="J596" s="99">
        <f t="shared" si="27"/>
        <v>0</v>
      </c>
    </row>
    <row r="597" spans="2:10" x14ac:dyDescent="0.25">
      <c r="B597" s="790"/>
      <c r="C597" s="931" t="s">
        <v>494</v>
      </c>
      <c r="D597" s="942">
        <v>100</v>
      </c>
      <c r="E597" s="948" t="s">
        <v>605</v>
      </c>
      <c r="F597" s="100">
        <v>100</v>
      </c>
      <c r="G597" s="131">
        <v>79.2</v>
      </c>
      <c r="H597" s="929">
        <f>I597+J597</f>
        <v>2444.88</v>
      </c>
      <c r="I597" s="929">
        <v>44.88</v>
      </c>
      <c r="J597" s="929">
        <v>2400</v>
      </c>
    </row>
    <row r="598" spans="2:10" x14ac:dyDescent="0.25">
      <c r="B598" s="790"/>
      <c r="C598" s="933"/>
      <c r="D598" s="944"/>
      <c r="E598" s="949"/>
      <c r="F598" s="100">
        <v>100</v>
      </c>
      <c r="G598" s="156">
        <v>28.1</v>
      </c>
      <c r="H598" s="930"/>
      <c r="I598" s="930"/>
      <c r="J598" s="930"/>
    </row>
    <row r="599" spans="2:10" x14ac:dyDescent="0.25">
      <c r="B599" s="790"/>
      <c r="C599" s="474" t="s">
        <v>495</v>
      </c>
      <c r="D599" s="100">
        <v>100</v>
      </c>
      <c r="E599" s="268" t="s">
        <v>132</v>
      </c>
      <c r="F599" s="156">
        <v>86.6</v>
      </c>
      <c r="G599" s="100" t="s">
        <v>40</v>
      </c>
      <c r="H599" s="114">
        <f>I599+J599</f>
        <v>4539</v>
      </c>
      <c r="I599" s="114">
        <v>0</v>
      </c>
      <c r="J599" s="99">
        <v>4539</v>
      </c>
    </row>
    <row r="600" spans="2:10" ht="105" x14ac:dyDescent="0.25">
      <c r="B600" s="790"/>
      <c r="C600" s="474" t="s">
        <v>497</v>
      </c>
      <c r="D600" s="432">
        <v>100</v>
      </c>
      <c r="E600" s="69" t="s">
        <v>130</v>
      </c>
      <c r="F600" s="100" t="s">
        <v>40</v>
      </c>
      <c r="G600" s="100">
        <v>100</v>
      </c>
      <c r="H600" s="114">
        <f t="shared" ref="H600:J601" si="28">I600+J600</f>
        <v>0</v>
      </c>
      <c r="I600" s="114">
        <f t="shared" si="28"/>
        <v>0</v>
      </c>
      <c r="J600" s="99">
        <f t="shared" si="28"/>
        <v>0</v>
      </c>
    </row>
    <row r="601" spans="2:10" x14ac:dyDescent="0.25">
      <c r="B601" s="790"/>
      <c r="C601" s="474" t="s">
        <v>498</v>
      </c>
      <c r="D601" s="432">
        <v>100</v>
      </c>
      <c r="E601" s="268" t="s">
        <v>781</v>
      </c>
      <c r="F601" s="100" t="s">
        <v>40</v>
      </c>
      <c r="G601" s="156">
        <v>36.6</v>
      </c>
      <c r="H601" s="114">
        <f t="shared" si="28"/>
        <v>0</v>
      </c>
      <c r="I601" s="114">
        <f t="shared" si="28"/>
        <v>0</v>
      </c>
      <c r="J601" s="99">
        <f t="shared" si="28"/>
        <v>0</v>
      </c>
    </row>
    <row r="602" spans="2:10" ht="60" x14ac:dyDescent="0.25">
      <c r="B602" s="790"/>
      <c r="C602" s="474" t="s">
        <v>500</v>
      </c>
      <c r="D602" s="432">
        <v>100</v>
      </c>
      <c r="E602" s="275" t="s">
        <v>780</v>
      </c>
      <c r="F602" s="100" t="s">
        <v>40</v>
      </c>
      <c r="G602" s="100">
        <v>65</v>
      </c>
      <c r="H602" s="114">
        <f>I602+J602</f>
        <v>320</v>
      </c>
      <c r="I602" s="114">
        <v>0</v>
      </c>
      <c r="J602" s="99">
        <v>320</v>
      </c>
    </row>
    <row r="603" spans="2:10" x14ac:dyDescent="0.25">
      <c r="B603" s="790"/>
      <c r="C603" s="931" t="s">
        <v>501</v>
      </c>
      <c r="D603" s="846">
        <v>100</v>
      </c>
      <c r="E603" s="934" t="s">
        <v>1260</v>
      </c>
      <c r="F603" s="156">
        <v>6.5</v>
      </c>
      <c r="G603" s="99">
        <v>4</v>
      </c>
      <c r="H603" s="929">
        <f>I603+J603</f>
        <v>1300</v>
      </c>
      <c r="I603" s="929">
        <v>0</v>
      </c>
      <c r="J603" s="929">
        <v>1300</v>
      </c>
    </row>
    <row r="604" spans="2:10" x14ac:dyDescent="0.25">
      <c r="B604" s="790"/>
      <c r="C604" s="932"/>
      <c r="D604" s="850"/>
      <c r="E604" s="935"/>
      <c r="F604" s="156">
        <v>3.5</v>
      </c>
      <c r="G604" s="99">
        <v>2.9</v>
      </c>
      <c r="H604" s="937"/>
      <c r="I604" s="937"/>
      <c r="J604" s="937"/>
    </row>
    <row r="605" spans="2:10" x14ac:dyDescent="0.25">
      <c r="B605" s="790"/>
      <c r="C605" s="933"/>
      <c r="D605" s="847"/>
      <c r="E605" s="936"/>
      <c r="F605" s="156">
        <v>1.2</v>
      </c>
      <c r="G605" s="99">
        <v>1.1000000000000001</v>
      </c>
      <c r="H605" s="930"/>
      <c r="I605" s="930"/>
      <c r="J605" s="930"/>
    </row>
    <row r="606" spans="2:10" ht="45" x14ac:dyDescent="0.25">
      <c r="B606" s="790"/>
      <c r="C606" s="447" t="s">
        <v>503</v>
      </c>
      <c r="D606" s="432">
        <v>100</v>
      </c>
      <c r="E606" s="93" t="s">
        <v>454</v>
      </c>
      <c r="F606" s="100" t="s">
        <v>40</v>
      </c>
      <c r="G606" s="100" t="s">
        <v>40</v>
      </c>
      <c r="H606" s="114">
        <f t="shared" ref="H606:H637" si="29">I606+J606</f>
        <v>8669.2000000000007</v>
      </c>
      <c r="I606" s="114">
        <v>0</v>
      </c>
      <c r="J606" s="99">
        <v>8669.2000000000007</v>
      </c>
    </row>
    <row r="607" spans="2:10" ht="30" x14ac:dyDescent="0.25">
      <c r="B607" s="790"/>
      <c r="C607" s="447" t="s">
        <v>504</v>
      </c>
      <c r="D607" s="432">
        <v>100</v>
      </c>
      <c r="E607" s="93" t="s">
        <v>92</v>
      </c>
      <c r="F607" s="100" t="s">
        <v>40</v>
      </c>
      <c r="G607" s="100" t="s">
        <v>40</v>
      </c>
      <c r="H607" s="114">
        <f t="shared" si="29"/>
        <v>13725.2</v>
      </c>
      <c r="I607" s="114">
        <v>0</v>
      </c>
      <c r="J607" s="99">
        <v>13725.2</v>
      </c>
    </row>
    <row r="608" spans="2:10" ht="30" x14ac:dyDescent="0.25">
      <c r="B608" s="790"/>
      <c r="C608" s="447" t="s">
        <v>505</v>
      </c>
      <c r="D608" s="432">
        <v>100</v>
      </c>
      <c r="E608" s="93" t="s">
        <v>92</v>
      </c>
      <c r="F608" s="100" t="s">
        <v>40</v>
      </c>
      <c r="G608" s="100" t="s">
        <v>40</v>
      </c>
      <c r="H608" s="114">
        <f t="shared" si="29"/>
        <v>4751.7</v>
      </c>
      <c r="I608" s="114">
        <v>0</v>
      </c>
      <c r="J608" s="99">
        <v>4751.7</v>
      </c>
    </row>
    <row r="609" spans="2:10" ht="45" x14ac:dyDescent="0.25">
      <c r="B609" s="790"/>
      <c r="C609" s="447" t="s">
        <v>1122</v>
      </c>
      <c r="D609" s="432">
        <v>100</v>
      </c>
      <c r="E609" s="93" t="s">
        <v>306</v>
      </c>
      <c r="F609" s="100" t="s">
        <v>40</v>
      </c>
      <c r="G609" s="100" t="s">
        <v>40</v>
      </c>
      <c r="H609" s="114">
        <f t="shared" si="29"/>
        <v>4478.2</v>
      </c>
      <c r="I609" s="114">
        <v>0</v>
      </c>
      <c r="J609" s="99">
        <v>4478.2</v>
      </c>
    </row>
    <row r="610" spans="2:10" ht="45" x14ac:dyDescent="0.25">
      <c r="B610" s="790"/>
      <c r="C610" s="447" t="s">
        <v>506</v>
      </c>
      <c r="D610" s="100">
        <v>100</v>
      </c>
      <c r="E610" s="93" t="s">
        <v>83</v>
      </c>
      <c r="F610" s="100">
        <v>20.2</v>
      </c>
      <c r="G610" s="100">
        <v>24.6</v>
      </c>
      <c r="H610" s="114">
        <f t="shared" si="29"/>
        <v>21013</v>
      </c>
      <c r="I610" s="114">
        <v>10084</v>
      </c>
      <c r="J610" s="99">
        <v>10929</v>
      </c>
    </row>
    <row r="611" spans="2:10" ht="45" x14ac:dyDescent="0.25">
      <c r="B611" s="790"/>
      <c r="C611" s="447" t="s">
        <v>509</v>
      </c>
      <c r="D611" s="100">
        <v>100</v>
      </c>
      <c r="E611" s="93" t="s">
        <v>83</v>
      </c>
      <c r="F611" s="100">
        <v>18.2</v>
      </c>
      <c r="G611" s="100">
        <v>18.8</v>
      </c>
      <c r="H611" s="114">
        <f t="shared" si="29"/>
        <v>23935.3</v>
      </c>
      <c r="I611" s="114">
        <v>11880</v>
      </c>
      <c r="J611" s="99">
        <v>12055.3</v>
      </c>
    </row>
    <row r="612" spans="2:10" ht="45" x14ac:dyDescent="0.25">
      <c r="B612" s="790"/>
      <c r="C612" s="447" t="s">
        <v>510</v>
      </c>
      <c r="D612" s="100">
        <v>100</v>
      </c>
      <c r="E612" s="93" t="s">
        <v>83</v>
      </c>
      <c r="F612" s="100">
        <v>19.600000000000001</v>
      </c>
      <c r="G612" s="276">
        <v>20.3</v>
      </c>
      <c r="H612" s="114">
        <f t="shared" si="29"/>
        <v>21621</v>
      </c>
      <c r="I612" s="114">
        <v>10258</v>
      </c>
      <c r="J612" s="99">
        <v>11363</v>
      </c>
    </row>
    <row r="613" spans="2:10" ht="45" x14ac:dyDescent="0.25">
      <c r="B613" s="790"/>
      <c r="C613" s="447" t="s">
        <v>508</v>
      </c>
      <c r="D613" s="100">
        <v>100</v>
      </c>
      <c r="E613" s="93" t="s">
        <v>83</v>
      </c>
      <c r="F613" s="156">
        <v>13.9</v>
      </c>
      <c r="G613" s="156">
        <v>15.4</v>
      </c>
      <c r="H613" s="114">
        <f t="shared" si="29"/>
        <v>14472</v>
      </c>
      <c r="I613" s="114">
        <v>7275</v>
      </c>
      <c r="J613" s="99">
        <v>7197</v>
      </c>
    </row>
    <row r="614" spans="2:10" ht="45" x14ac:dyDescent="0.25">
      <c r="B614" s="790"/>
      <c r="C614" s="447" t="s">
        <v>511</v>
      </c>
      <c r="D614" s="432">
        <v>100</v>
      </c>
      <c r="E614" s="93" t="s">
        <v>83</v>
      </c>
      <c r="F614" s="100">
        <v>12.3</v>
      </c>
      <c r="G614" s="100">
        <v>10.1</v>
      </c>
      <c r="H614" s="114">
        <f t="shared" si="29"/>
        <v>13069</v>
      </c>
      <c r="I614" s="114">
        <v>6699</v>
      </c>
      <c r="J614" s="99">
        <v>6370</v>
      </c>
    </row>
    <row r="615" spans="2:10" ht="45" x14ac:dyDescent="0.25">
      <c r="B615" s="790"/>
      <c r="C615" s="447" t="s">
        <v>512</v>
      </c>
      <c r="D615" s="432">
        <v>100</v>
      </c>
      <c r="E615" s="93" t="s">
        <v>83</v>
      </c>
      <c r="F615" s="100">
        <v>3.7</v>
      </c>
      <c r="G615" s="100">
        <v>2.9</v>
      </c>
      <c r="H615" s="114">
        <f t="shared" si="29"/>
        <v>4998</v>
      </c>
      <c r="I615" s="114">
        <v>2185</v>
      </c>
      <c r="J615" s="99">
        <v>2813</v>
      </c>
    </row>
    <row r="616" spans="2:10" ht="45" x14ac:dyDescent="0.25">
      <c r="B616" s="790"/>
      <c r="C616" s="447" t="s">
        <v>513</v>
      </c>
      <c r="D616" s="432">
        <v>100</v>
      </c>
      <c r="E616" s="93" t="s">
        <v>83</v>
      </c>
      <c r="F616" s="100">
        <v>2.7</v>
      </c>
      <c r="G616" s="100">
        <v>1.8</v>
      </c>
      <c r="H616" s="114">
        <f t="shared" si="29"/>
        <v>3263</v>
      </c>
      <c r="I616" s="114">
        <v>1571</v>
      </c>
      <c r="J616" s="99">
        <v>1692</v>
      </c>
    </row>
    <row r="617" spans="2:10" ht="45" x14ac:dyDescent="0.25">
      <c r="B617" s="790"/>
      <c r="C617" s="447" t="s">
        <v>514</v>
      </c>
      <c r="D617" s="432">
        <v>100</v>
      </c>
      <c r="E617" s="93" t="s">
        <v>83</v>
      </c>
      <c r="F617" s="100">
        <v>2.2999999999999998</v>
      </c>
      <c r="G617" s="100">
        <v>2.2000000000000002</v>
      </c>
      <c r="H617" s="114">
        <f t="shared" si="29"/>
        <v>3284</v>
      </c>
      <c r="I617" s="114">
        <v>1527</v>
      </c>
      <c r="J617" s="99">
        <v>1757</v>
      </c>
    </row>
    <row r="618" spans="2:10" ht="45" x14ac:dyDescent="0.25">
      <c r="B618" s="790"/>
      <c r="C618" s="447" t="s">
        <v>515</v>
      </c>
      <c r="D618" s="432">
        <v>100</v>
      </c>
      <c r="E618" s="93" t="s">
        <v>83</v>
      </c>
      <c r="F618" s="100">
        <v>0.7</v>
      </c>
      <c r="G618" s="100">
        <v>0.6</v>
      </c>
      <c r="H618" s="114">
        <f t="shared" si="29"/>
        <v>1031</v>
      </c>
      <c r="I618" s="114">
        <v>444</v>
      </c>
      <c r="J618" s="99">
        <v>587</v>
      </c>
    </row>
    <row r="619" spans="2:10" ht="45" x14ac:dyDescent="0.25">
      <c r="B619" s="790"/>
      <c r="C619" s="447" t="s">
        <v>516</v>
      </c>
      <c r="D619" s="432">
        <v>100</v>
      </c>
      <c r="E619" s="93" t="s">
        <v>83</v>
      </c>
      <c r="F619" s="100">
        <v>0.4</v>
      </c>
      <c r="G619" s="100">
        <v>0.2</v>
      </c>
      <c r="H619" s="114">
        <f t="shared" si="29"/>
        <v>1321</v>
      </c>
      <c r="I619" s="114">
        <v>508</v>
      </c>
      <c r="J619" s="99">
        <v>813</v>
      </c>
    </row>
    <row r="620" spans="2:10" ht="45" x14ac:dyDescent="0.25">
      <c r="B620" s="790"/>
      <c r="C620" s="447" t="s">
        <v>517</v>
      </c>
      <c r="D620" s="432">
        <v>100</v>
      </c>
      <c r="E620" s="93" t="s">
        <v>83</v>
      </c>
      <c r="F620" s="100">
        <v>1.1000000000000001</v>
      </c>
      <c r="G620" s="100">
        <v>0.4</v>
      </c>
      <c r="H620" s="114">
        <f t="shared" si="29"/>
        <v>1173</v>
      </c>
      <c r="I620" s="114">
        <v>454</v>
      </c>
      <c r="J620" s="99">
        <v>719</v>
      </c>
    </row>
    <row r="621" spans="2:10" ht="45" x14ac:dyDescent="0.25">
      <c r="B621" s="790"/>
      <c r="C621" s="447" t="s">
        <v>518</v>
      </c>
      <c r="D621" s="100">
        <v>100</v>
      </c>
      <c r="E621" s="69" t="s">
        <v>83</v>
      </c>
      <c r="F621" s="99">
        <v>1</v>
      </c>
      <c r="G621" s="99">
        <v>0.9</v>
      </c>
      <c r="H621" s="114">
        <f t="shared" si="29"/>
        <v>1298</v>
      </c>
      <c r="I621" s="114">
        <v>462</v>
      </c>
      <c r="J621" s="99">
        <v>836</v>
      </c>
    </row>
    <row r="622" spans="2:10" ht="45" x14ac:dyDescent="0.25">
      <c r="B622" s="790"/>
      <c r="C622" s="447" t="s">
        <v>519</v>
      </c>
      <c r="D622" s="100">
        <v>100</v>
      </c>
      <c r="E622" s="69" t="s">
        <v>83</v>
      </c>
      <c r="F622" s="156">
        <v>1.9</v>
      </c>
      <c r="G622" s="156">
        <v>0.9</v>
      </c>
      <c r="H622" s="114">
        <f t="shared" si="29"/>
        <v>2049</v>
      </c>
      <c r="I622" s="114">
        <v>917</v>
      </c>
      <c r="J622" s="99">
        <v>1132</v>
      </c>
    </row>
    <row r="623" spans="2:10" ht="45" x14ac:dyDescent="0.25">
      <c r="B623" s="790"/>
      <c r="C623" s="447" t="s">
        <v>521</v>
      </c>
      <c r="D623" s="100">
        <v>100</v>
      </c>
      <c r="E623" s="69" t="s">
        <v>62</v>
      </c>
      <c r="F623" s="156">
        <v>17.3</v>
      </c>
      <c r="G623" s="156">
        <v>6.8</v>
      </c>
      <c r="H623" s="114">
        <f t="shared" si="29"/>
        <v>36126.699999999997</v>
      </c>
      <c r="I623" s="114">
        <v>30289.7</v>
      </c>
      <c r="J623" s="99">
        <v>5837</v>
      </c>
    </row>
    <row r="624" spans="2:10" ht="45" x14ac:dyDescent="0.25">
      <c r="B624" s="790"/>
      <c r="C624" s="447" t="s">
        <v>520</v>
      </c>
      <c r="D624" s="100">
        <v>100</v>
      </c>
      <c r="E624" s="167" t="s">
        <v>62</v>
      </c>
      <c r="F624" s="156">
        <v>19.899999999999999</v>
      </c>
      <c r="G624" s="156">
        <v>13.1</v>
      </c>
      <c r="H624" s="114">
        <f t="shared" si="29"/>
        <v>40216.399999999994</v>
      </c>
      <c r="I624" s="114">
        <v>31803.1</v>
      </c>
      <c r="J624" s="99">
        <v>8413.2999999999993</v>
      </c>
    </row>
    <row r="625" spans="2:10" ht="45" x14ac:dyDescent="0.25">
      <c r="B625" s="790"/>
      <c r="C625" s="447" t="s">
        <v>522</v>
      </c>
      <c r="D625" s="100">
        <v>100</v>
      </c>
      <c r="E625" s="167" t="s">
        <v>62</v>
      </c>
      <c r="F625" s="156">
        <v>21.4</v>
      </c>
      <c r="G625" s="156">
        <v>3.2</v>
      </c>
      <c r="H625" s="114">
        <f t="shared" si="29"/>
        <v>39992.1</v>
      </c>
      <c r="I625" s="114">
        <v>32525.7</v>
      </c>
      <c r="J625" s="99">
        <v>7466.4</v>
      </c>
    </row>
    <row r="626" spans="2:10" ht="45" x14ac:dyDescent="0.25">
      <c r="B626" s="790"/>
      <c r="C626" s="447" t="s">
        <v>523</v>
      </c>
      <c r="D626" s="100">
        <v>100</v>
      </c>
      <c r="E626" s="167" t="s">
        <v>62</v>
      </c>
      <c r="F626" s="100">
        <v>11.9</v>
      </c>
      <c r="G626" s="100">
        <v>13</v>
      </c>
      <c r="H626" s="114">
        <f t="shared" si="29"/>
        <v>32750</v>
      </c>
      <c r="I626" s="114">
        <v>24470</v>
      </c>
      <c r="J626" s="99">
        <v>8280</v>
      </c>
    </row>
    <row r="627" spans="2:10" ht="45" x14ac:dyDescent="0.25">
      <c r="B627" s="790"/>
      <c r="C627" s="447" t="s">
        <v>527</v>
      </c>
      <c r="D627" s="100">
        <v>100</v>
      </c>
      <c r="E627" s="167" t="s">
        <v>62</v>
      </c>
      <c r="F627" s="100">
        <v>3</v>
      </c>
      <c r="G627" s="100">
        <v>26.7</v>
      </c>
      <c r="H627" s="114">
        <f t="shared" si="29"/>
        <v>17612.7</v>
      </c>
      <c r="I627" s="114">
        <v>14193.5</v>
      </c>
      <c r="J627" s="99">
        <v>3419.2</v>
      </c>
    </row>
    <row r="628" spans="2:10" ht="45" x14ac:dyDescent="0.25">
      <c r="B628" s="790"/>
      <c r="C628" s="447" t="s">
        <v>525</v>
      </c>
      <c r="D628" s="100">
        <v>100</v>
      </c>
      <c r="E628" s="69" t="s">
        <v>62</v>
      </c>
      <c r="F628" s="100">
        <v>3.6</v>
      </c>
      <c r="G628" s="100">
        <v>23</v>
      </c>
      <c r="H628" s="114">
        <f t="shared" si="29"/>
        <v>17067</v>
      </c>
      <c r="I628" s="114">
        <v>14312</v>
      </c>
      <c r="J628" s="99">
        <v>2755</v>
      </c>
    </row>
    <row r="629" spans="2:10" ht="45" x14ac:dyDescent="0.25">
      <c r="B629" s="790"/>
      <c r="C629" s="447" t="s">
        <v>528</v>
      </c>
      <c r="D629" s="100">
        <v>100</v>
      </c>
      <c r="E629" s="69" t="s">
        <v>62</v>
      </c>
      <c r="F629" s="100">
        <v>2.9</v>
      </c>
      <c r="G629" s="100">
        <v>14.1</v>
      </c>
      <c r="H629" s="114">
        <f t="shared" si="29"/>
        <v>19789.400000000001</v>
      </c>
      <c r="I629" s="114">
        <v>14819.6</v>
      </c>
      <c r="J629" s="99">
        <v>4969.8</v>
      </c>
    </row>
    <row r="630" spans="2:10" ht="45" x14ac:dyDescent="0.25">
      <c r="B630" s="790"/>
      <c r="C630" s="447" t="s">
        <v>529</v>
      </c>
      <c r="D630" s="100">
        <v>100</v>
      </c>
      <c r="E630" s="123" t="s">
        <v>210</v>
      </c>
      <c r="F630" s="100" t="s">
        <v>40</v>
      </c>
      <c r="G630" s="100" t="s">
        <v>40</v>
      </c>
      <c r="H630" s="114">
        <f t="shared" si="29"/>
        <v>6436.9</v>
      </c>
      <c r="I630" s="114">
        <v>0</v>
      </c>
      <c r="J630" s="99">
        <v>6436.9</v>
      </c>
    </row>
    <row r="631" spans="2:10" ht="60" x14ac:dyDescent="0.25">
      <c r="B631" s="790"/>
      <c r="C631" s="447" t="s">
        <v>1123</v>
      </c>
      <c r="D631" s="100">
        <v>100</v>
      </c>
      <c r="E631" s="69" t="s">
        <v>1129</v>
      </c>
      <c r="F631" s="100" t="s">
        <v>40</v>
      </c>
      <c r="G631" s="100" t="s">
        <v>40</v>
      </c>
      <c r="H631" s="114">
        <f t="shared" si="29"/>
        <v>8375.4</v>
      </c>
      <c r="I631" s="114">
        <v>0</v>
      </c>
      <c r="J631" s="99">
        <v>8375.4</v>
      </c>
    </row>
    <row r="632" spans="2:10" ht="45" x14ac:dyDescent="0.25">
      <c r="B632" s="790"/>
      <c r="C632" s="447" t="s">
        <v>530</v>
      </c>
      <c r="D632" s="100">
        <v>100</v>
      </c>
      <c r="E632" s="69" t="s">
        <v>92</v>
      </c>
      <c r="F632" s="203" t="s">
        <v>40</v>
      </c>
      <c r="G632" s="203" t="s">
        <v>40</v>
      </c>
      <c r="H632" s="99">
        <f t="shared" si="29"/>
        <v>28878.1</v>
      </c>
      <c r="I632" s="99">
        <v>50</v>
      </c>
      <c r="J632" s="99">
        <v>28828.1</v>
      </c>
    </row>
    <row r="633" spans="2:10" ht="60" x14ac:dyDescent="0.25">
      <c r="B633" s="790"/>
      <c r="C633" s="447" t="s">
        <v>531</v>
      </c>
      <c r="D633" s="100">
        <v>100</v>
      </c>
      <c r="E633" s="69" t="s">
        <v>92</v>
      </c>
      <c r="F633" s="410" t="s">
        <v>40</v>
      </c>
      <c r="G633" s="410" t="s">
        <v>40</v>
      </c>
      <c r="H633" s="115">
        <f t="shared" si="29"/>
        <v>10183</v>
      </c>
      <c r="I633" s="115">
        <v>0</v>
      </c>
      <c r="J633" s="406">
        <v>10183</v>
      </c>
    </row>
    <row r="634" spans="2:10" ht="30" x14ac:dyDescent="0.25">
      <c r="B634" s="790"/>
      <c r="C634" s="447" t="s">
        <v>532</v>
      </c>
      <c r="D634" s="100">
        <v>100</v>
      </c>
      <c r="E634" s="69" t="s">
        <v>92</v>
      </c>
      <c r="F634" s="100" t="s">
        <v>40</v>
      </c>
      <c r="G634" s="100" t="s">
        <v>40</v>
      </c>
      <c r="H634" s="114">
        <f t="shared" si="29"/>
        <v>5558.4</v>
      </c>
      <c r="I634" s="114">
        <v>0</v>
      </c>
      <c r="J634" s="99">
        <v>5558.4</v>
      </c>
    </row>
    <row r="635" spans="2:10" ht="30" x14ac:dyDescent="0.25">
      <c r="B635" s="790"/>
      <c r="C635" s="447" t="s">
        <v>533</v>
      </c>
      <c r="D635" s="100">
        <v>100</v>
      </c>
      <c r="E635" s="69" t="s">
        <v>92</v>
      </c>
      <c r="F635" s="100" t="s">
        <v>40</v>
      </c>
      <c r="G635" s="100" t="s">
        <v>40</v>
      </c>
      <c r="H635" s="114">
        <f t="shared" si="29"/>
        <v>20634.099999999999</v>
      </c>
      <c r="I635" s="114">
        <v>0</v>
      </c>
      <c r="J635" s="99">
        <v>20634.099999999999</v>
      </c>
    </row>
    <row r="636" spans="2:10" ht="30" x14ac:dyDescent="0.25">
      <c r="B636" s="790"/>
      <c r="C636" s="447" t="s">
        <v>534</v>
      </c>
      <c r="D636" s="100">
        <v>100</v>
      </c>
      <c r="E636" s="69" t="s">
        <v>92</v>
      </c>
      <c r="F636" s="100" t="s">
        <v>40</v>
      </c>
      <c r="G636" s="100" t="s">
        <v>40</v>
      </c>
      <c r="H636" s="114">
        <f t="shared" si="29"/>
        <v>1450</v>
      </c>
      <c r="I636" s="114">
        <v>0</v>
      </c>
      <c r="J636" s="99">
        <v>1450</v>
      </c>
    </row>
    <row r="637" spans="2:10" ht="45" x14ac:dyDescent="0.25">
      <c r="B637" s="790"/>
      <c r="C637" s="447" t="s">
        <v>535</v>
      </c>
      <c r="D637" s="100">
        <v>100</v>
      </c>
      <c r="E637" s="69" t="s">
        <v>92</v>
      </c>
      <c r="F637" s="100" t="s">
        <v>40</v>
      </c>
      <c r="G637" s="100" t="s">
        <v>40</v>
      </c>
      <c r="H637" s="114">
        <f t="shared" si="29"/>
        <v>1978.8</v>
      </c>
      <c r="I637" s="114">
        <v>0</v>
      </c>
      <c r="J637" s="99">
        <v>1978.8</v>
      </c>
    </row>
    <row r="638" spans="2:10" s="342" customFormat="1" ht="15.75" x14ac:dyDescent="0.25">
      <c r="B638" s="402"/>
      <c r="C638" s="447"/>
      <c r="D638" s="100"/>
      <c r="E638" s="69"/>
      <c r="F638" s="100"/>
      <c r="G638" s="100"/>
      <c r="H638" s="481">
        <f>H594+H595+H596+H597+H599+H600+H601+H602+H603</f>
        <v>8603.880000000001</v>
      </c>
      <c r="I638" s="114"/>
      <c r="J638" s="99"/>
    </row>
    <row r="639" spans="2:10" ht="15.75" x14ac:dyDescent="0.25">
      <c r="B639" s="404"/>
      <c r="C639" s="447"/>
      <c r="D639" s="100"/>
      <c r="E639" s="69"/>
      <c r="F639" s="100"/>
      <c r="G639" s="100"/>
      <c r="H639" s="114"/>
      <c r="I639" s="114"/>
      <c r="J639" s="99"/>
    </row>
    <row r="640" spans="2:10" ht="45" x14ac:dyDescent="0.25">
      <c r="B640" s="789" t="s">
        <v>1130</v>
      </c>
      <c r="C640" s="370" t="s">
        <v>1132</v>
      </c>
      <c r="D640" s="100">
        <v>100</v>
      </c>
      <c r="E640" s="69" t="s">
        <v>83</v>
      </c>
      <c r="F640" s="100">
        <v>2.4</v>
      </c>
      <c r="G640" s="100">
        <v>7.9</v>
      </c>
      <c r="H640" s="114">
        <f>I640+J640</f>
        <v>6472.0999999999995</v>
      </c>
      <c r="I640" s="114">
        <v>4277.3999999999996</v>
      </c>
      <c r="J640" s="99">
        <v>2194.6999999999998</v>
      </c>
    </row>
    <row r="641" spans="2:10" ht="45" x14ac:dyDescent="0.25">
      <c r="B641" s="790"/>
      <c r="C641" s="370" t="s">
        <v>1133</v>
      </c>
      <c r="D641" s="100">
        <v>100</v>
      </c>
      <c r="E641" s="69" t="s">
        <v>83</v>
      </c>
      <c r="F641" s="100" t="s">
        <v>40</v>
      </c>
      <c r="G641" s="100" t="s">
        <v>40</v>
      </c>
      <c r="H641" s="114">
        <f t="shared" ref="H641:H664" si="30">I641+J641</f>
        <v>0</v>
      </c>
      <c r="I641" s="114">
        <v>0</v>
      </c>
      <c r="J641" s="99">
        <v>0</v>
      </c>
    </row>
    <row r="642" spans="2:10" ht="45" x14ac:dyDescent="0.25">
      <c r="B642" s="790"/>
      <c r="C642" s="370" t="s">
        <v>1135</v>
      </c>
      <c r="D642" s="100">
        <v>100</v>
      </c>
      <c r="E642" s="69" t="s">
        <v>83</v>
      </c>
      <c r="F642" s="100">
        <v>5.6</v>
      </c>
      <c r="G642" s="100">
        <v>18.600000000000001</v>
      </c>
      <c r="H642" s="114">
        <f t="shared" si="30"/>
        <v>17671.2</v>
      </c>
      <c r="I642" s="114">
        <v>11918.5</v>
      </c>
      <c r="J642" s="99">
        <v>5752.7</v>
      </c>
    </row>
    <row r="643" spans="2:10" ht="45" x14ac:dyDescent="0.25">
      <c r="B643" s="790"/>
      <c r="C643" s="370" t="s">
        <v>1134</v>
      </c>
      <c r="D643" s="100">
        <v>100</v>
      </c>
      <c r="E643" s="69" t="s">
        <v>83</v>
      </c>
      <c r="F643" s="100">
        <v>3.7</v>
      </c>
      <c r="G643" s="100">
        <v>1.1000000000000001</v>
      </c>
      <c r="H643" s="114">
        <f t="shared" si="30"/>
        <v>10912.2</v>
      </c>
      <c r="I643" s="114">
        <v>7135.3</v>
      </c>
      <c r="J643" s="99">
        <v>3776.9</v>
      </c>
    </row>
    <row r="644" spans="2:10" ht="45" x14ac:dyDescent="0.25">
      <c r="B644" s="790"/>
      <c r="C644" s="370" t="s">
        <v>1136</v>
      </c>
      <c r="D644" s="100">
        <v>100</v>
      </c>
      <c r="E644" s="69" t="s">
        <v>83</v>
      </c>
      <c r="F644" s="100">
        <v>5</v>
      </c>
      <c r="G644" s="100">
        <v>16.899999999999999</v>
      </c>
      <c r="H644" s="114">
        <f t="shared" si="30"/>
        <v>19483.900000000001</v>
      </c>
      <c r="I644" s="114">
        <v>12571.8</v>
      </c>
      <c r="J644" s="99">
        <v>6912.1</v>
      </c>
    </row>
    <row r="645" spans="2:10" ht="45" x14ac:dyDescent="0.25">
      <c r="B645" s="790"/>
      <c r="C645" s="370" t="s">
        <v>1137</v>
      </c>
      <c r="D645" s="100">
        <v>100</v>
      </c>
      <c r="E645" s="69" t="s">
        <v>83</v>
      </c>
      <c r="F645" s="100">
        <v>2.9</v>
      </c>
      <c r="G645" s="100">
        <v>8.4</v>
      </c>
      <c r="H645" s="114">
        <f t="shared" si="30"/>
        <v>10077</v>
      </c>
      <c r="I645" s="114">
        <v>6681.6</v>
      </c>
      <c r="J645" s="99">
        <v>3395.4</v>
      </c>
    </row>
    <row r="646" spans="2:10" ht="45" x14ac:dyDescent="0.25">
      <c r="B646" s="790"/>
      <c r="C646" s="370" t="s">
        <v>1138</v>
      </c>
      <c r="D646" s="100">
        <v>100</v>
      </c>
      <c r="E646" s="69" t="s">
        <v>83</v>
      </c>
      <c r="F646" s="100">
        <v>2.2999999999999998</v>
      </c>
      <c r="G646" s="100">
        <v>7.5</v>
      </c>
      <c r="H646" s="114">
        <f t="shared" si="30"/>
        <v>12197.1</v>
      </c>
      <c r="I646" s="114">
        <v>8125.5</v>
      </c>
      <c r="J646" s="99">
        <v>4071.6</v>
      </c>
    </row>
    <row r="647" spans="2:10" ht="45" x14ac:dyDescent="0.25">
      <c r="B647" s="790"/>
      <c r="C647" s="370" t="s">
        <v>1141</v>
      </c>
      <c r="D647" s="100">
        <v>100</v>
      </c>
      <c r="E647" s="69" t="s">
        <v>83</v>
      </c>
      <c r="F647" s="100">
        <v>1.7</v>
      </c>
      <c r="G647" s="100">
        <v>5.0999999999999996</v>
      </c>
      <c r="H647" s="114">
        <f t="shared" si="30"/>
        <v>5867</v>
      </c>
      <c r="I647" s="114">
        <v>3871.9</v>
      </c>
      <c r="J647" s="99">
        <v>1995.1</v>
      </c>
    </row>
    <row r="648" spans="2:10" ht="45" x14ac:dyDescent="0.25">
      <c r="B648" s="790"/>
      <c r="C648" s="370" t="s">
        <v>1139</v>
      </c>
      <c r="D648" s="100">
        <v>100</v>
      </c>
      <c r="E648" s="69" t="s">
        <v>83</v>
      </c>
      <c r="F648" s="100">
        <v>1.4</v>
      </c>
      <c r="G648" s="100">
        <v>4.3</v>
      </c>
      <c r="H648" s="114">
        <f t="shared" si="30"/>
        <v>6689.7</v>
      </c>
      <c r="I648" s="114">
        <v>4713</v>
      </c>
      <c r="J648" s="99">
        <v>1976.7</v>
      </c>
    </row>
    <row r="649" spans="2:10" ht="45" x14ac:dyDescent="0.25">
      <c r="B649" s="790"/>
      <c r="C649" s="370" t="s">
        <v>1140</v>
      </c>
      <c r="D649" s="100">
        <v>100</v>
      </c>
      <c r="E649" s="69" t="s">
        <v>83</v>
      </c>
      <c r="F649" s="100">
        <v>6.4</v>
      </c>
      <c r="G649" s="100">
        <v>20</v>
      </c>
      <c r="H649" s="114">
        <f t="shared" si="30"/>
        <v>21377.7</v>
      </c>
      <c r="I649" s="114">
        <v>14587.1</v>
      </c>
      <c r="J649" s="99">
        <v>6790.5999999999995</v>
      </c>
    </row>
    <row r="650" spans="2:10" ht="45" x14ac:dyDescent="0.25">
      <c r="B650" s="790"/>
      <c r="C650" s="447" t="s">
        <v>1154</v>
      </c>
      <c r="D650" s="100">
        <v>100</v>
      </c>
      <c r="E650" s="69" t="s">
        <v>62</v>
      </c>
      <c r="F650" s="100">
        <v>9.9</v>
      </c>
      <c r="G650" s="100">
        <v>3.4</v>
      </c>
      <c r="H650" s="114">
        <f t="shared" si="30"/>
        <v>50948.2</v>
      </c>
      <c r="I650" s="114">
        <v>30971.1</v>
      </c>
      <c r="J650" s="99">
        <v>19977.099999999999</v>
      </c>
    </row>
    <row r="651" spans="2:10" ht="45" x14ac:dyDescent="0.25">
      <c r="B651" s="790"/>
      <c r="C651" s="447" t="s">
        <v>1155</v>
      </c>
      <c r="D651" s="100">
        <v>100</v>
      </c>
      <c r="E651" s="69" t="s">
        <v>62</v>
      </c>
      <c r="F651" s="100">
        <v>10.1</v>
      </c>
      <c r="G651" s="380">
        <v>0.01</v>
      </c>
      <c r="H651" s="114">
        <f t="shared" si="30"/>
        <v>44334.399999999994</v>
      </c>
      <c r="I651" s="114">
        <v>24592.6</v>
      </c>
      <c r="J651" s="99">
        <v>19741.8</v>
      </c>
    </row>
    <row r="652" spans="2:10" ht="45" x14ac:dyDescent="0.25">
      <c r="B652" s="790"/>
      <c r="C652" s="447" t="s">
        <v>1156</v>
      </c>
      <c r="D652" s="100">
        <v>100</v>
      </c>
      <c r="E652" s="69" t="s">
        <v>62</v>
      </c>
      <c r="F652" s="100">
        <v>9.5</v>
      </c>
      <c r="G652" s="100" t="s">
        <v>40</v>
      </c>
      <c r="H652" s="114">
        <f t="shared" si="30"/>
        <v>50188.2</v>
      </c>
      <c r="I652" s="114">
        <v>29949.7</v>
      </c>
      <c r="J652" s="99">
        <v>20238.5</v>
      </c>
    </row>
    <row r="653" spans="2:10" ht="45" x14ac:dyDescent="0.25">
      <c r="B653" s="790"/>
      <c r="C653" s="447" t="s">
        <v>1157</v>
      </c>
      <c r="D653" s="100">
        <v>100</v>
      </c>
      <c r="E653" s="69" t="s">
        <v>62</v>
      </c>
      <c r="F653" s="100">
        <v>8</v>
      </c>
      <c r="G653" s="100">
        <v>27.2</v>
      </c>
      <c r="H653" s="114">
        <f t="shared" si="30"/>
        <v>38926.199999999997</v>
      </c>
      <c r="I653" s="114">
        <v>23028.5</v>
      </c>
      <c r="J653" s="99">
        <v>15897.7</v>
      </c>
    </row>
    <row r="654" spans="2:10" ht="45" x14ac:dyDescent="0.25">
      <c r="B654" s="790"/>
      <c r="C654" s="447" t="s">
        <v>1158</v>
      </c>
      <c r="D654" s="100">
        <v>100</v>
      </c>
      <c r="E654" s="69" t="s">
        <v>62</v>
      </c>
      <c r="F654" s="100">
        <v>2.2000000000000002</v>
      </c>
      <c r="G654" s="100" t="s">
        <v>40</v>
      </c>
      <c r="H654" s="114">
        <f t="shared" si="30"/>
        <v>12772</v>
      </c>
      <c r="I654" s="114">
        <v>7030.2</v>
      </c>
      <c r="J654" s="99">
        <v>5741.8</v>
      </c>
    </row>
    <row r="655" spans="2:10" ht="45" x14ac:dyDescent="0.25">
      <c r="B655" s="790"/>
      <c r="C655" s="447" t="s">
        <v>1142</v>
      </c>
      <c r="D655" s="100">
        <v>100</v>
      </c>
      <c r="E655" s="69" t="s">
        <v>62</v>
      </c>
      <c r="F655" s="100">
        <v>1</v>
      </c>
      <c r="G655" s="100" t="s">
        <v>40</v>
      </c>
      <c r="H655" s="114">
        <f t="shared" si="30"/>
        <v>15703.4</v>
      </c>
      <c r="I655" s="114">
        <v>10242.5</v>
      </c>
      <c r="J655" s="99">
        <v>5460.9</v>
      </c>
    </row>
    <row r="656" spans="2:10" ht="45" x14ac:dyDescent="0.25">
      <c r="B656" s="790"/>
      <c r="C656" s="447" t="s">
        <v>1148</v>
      </c>
      <c r="D656" s="100">
        <v>100</v>
      </c>
      <c r="E656" s="69" t="s">
        <v>62</v>
      </c>
      <c r="F656" s="100">
        <v>4.0999999999999996</v>
      </c>
      <c r="G656" s="100">
        <v>8.6</v>
      </c>
      <c r="H656" s="114">
        <f t="shared" si="30"/>
        <v>39004</v>
      </c>
      <c r="I656" s="114">
        <v>22085.9</v>
      </c>
      <c r="J656" s="99">
        <v>16918.099999999999</v>
      </c>
    </row>
    <row r="657" spans="2:10" ht="45" x14ac:dyDescent="0.25">
      <c r="B657" s="790"/>
      <c r="C657" s="447" t="s">
        <v>1143</v>
      </c>
      <c r="D657" s="100">
        <v>100</v>
      </c>
      <c r="E657" s="69" t="s">
        <v>62</v>
      </c>
      <c r="F657" s="100">
        <v>1.5</v>
      </c>
      <c r="G657" s="100">
        <v>5.8</v>
      </c>
      <c r="H657" s="114">
        <f t="shared" si="30"/>
        <v>14149.099999999999</v>
      </c>
      <c r="I657" s="114">
        <v>8282.9</v>
      </c>
      <c r="J657" s="99">
        <v>5866.2</v>
      </c>
    </row>
    <row r="658" spans="2:10" ht="45" x14ac:dyDescent="0.25">
      <c r="B658" s="790"/>
      <c r="C658" s="447" t="s">
        <v>1144</v>
      </c>
      <c r="D658" s="100">
        <v>100</v>
      </c>
      <c r="E658" s="69" t="s">
        <v>62</v>
      </c>
      <c r="F658" s="100">
        <v>0.4</v>
      </c>
      <c r="G658" s="100" t="s">
        <v>40</v>
      </c>
      <c r="H658" s="114">
        <f t="shared" si="30"/>
        <v>10443.6</v>
      </c>
      <c r="I658" s="114">
        <v>5869.6</v>
      </c>
      <c r="J658" s="99">
        <v>4574</v>
      </c>
    </row>
    <row r="659" spans="2:10" ht="45" x14ac:dyDescent="0.25">
      <c r="B659" s="790"/>
      <c r="C659" s="447" t="s">
        <v>1149</v>
      </c>
      <c r="D659" s="100">
        <v>100</v>
      </c>
      <c r="E659" s="69" t="s">
        <v>62</v>
      </c>
      <c r="F659" s="100">
        <v>3</v>
      </c>
      <c r="G659" s="100">
        <v>8.6</v>
      </c>
      <c r="H659" s="114">
        <f t="shared" si="30"/>
        <v>26284.400000000001</v>
      </c>
      <c r="I659" s="114">
        <v>15731.8</v>
      </c>
      <c r="J659" s="99">
        <v>10552.6</v>
      </c>
    </row>
    <row r="660" spans="2:10" ht="45" x14ac:dyDescent="0.25">
      <c r="B660" s="790"/>
      <c r="C660" s="447" t="s">
        <v>1150</v>
      </c>
      <c r="D660" s="100">
        <v>100</v>
      </c>
      <c r="E660" s="69" t="s">
        <v>62</v>
      </c>
      <c r="F660" s="100">
        <v>2.5</v>
      </c>
      <c r="G660" s="100">
        <v>11.7</v>
      </c>
      <c r="H660" s="114">
        <f t="shared" si="30"/>
        <v>22111.4</v>
      </c>
      <c r="I660" s="114">
        <v>12936.9</v>
      </c>
      <c r="J660" s="99">
        <v>9174.5</v>
      </c>
    </row>
    <row r="661" spans="2:10" ht="45" x14ac:dyDescent="0.25">
      <c r="B661" s="790"/>
      <c r="C661" s="447" t="s">
        <v>1151</v>
      </c>
      <c r="D661" s="100">
        <v>100</v>
      </c>
      <c r="E661" s="69" t="s">
        <v>62</v>
      </c>
      <c r="F661" s="100">
        <v>2.2999999999999998</v>
      </c>
      <c r="G661" s="100">
        <v>2.5</v>
      </c>
      <c r="H661" s="114">
        <f t="shared" si="30"/>
        <v>22169.4</v>
      </c>
      <c r="I661" s="114">
        <v>12956.8</v>
      </c>
      <c r="J661" s="99">
        <v>9212.6</v>
      </c>
    </row>
    <row r="662" spans="2:10" ht="45" x14ac:dyDescent="0.25">
      <c r="B662" s="790"/>
      <c r="C662" s="447" t="s">
        <v>1146</v>
      </c>
      <c r="D662" s="100">
        <v>100</v>
      </c>
      <c r="E662" s="69" t="s">
        <v>62</v>
      </c>
      <c r="F662" s="100">
        <v>1.5</v>
      </c>
      <c r="G662" s="100">
        <v>11.2</v>
      </c>
      <c r="H662" s="114">
        <f t="shared" si="30"/>
        <v>15436.699999999999</v>
      </c>
      <c r="I662" s="114">
        <v>8869.7999999999993</v>
      </c>
      <c r="J662" s="99">
        <v>6566.9</v>
      </c>
    </row>
    <row r="663" spans="2:10" ht="45" x14ac:dyDescent="0.25">
      <c r="B663" s="790"/>
      <c r="C663" s="447" t="s">
        <v>1145</v>
      </c>
      <c r="D663" s="100">
        <v>100</v>
      </c>
      <c r="E663" s="69" t="s">
        <v>62</v>
      </c>
      <c r="F663" s="100">
        <v>0.6</v>
      </c>
      <c r="G663" s="100" t="s">
        <v>40</v>
      </c>
      <c r="H663" s="114">
        <f t="shared" si="30"/>
        <v>12492.9</v>
      </c>
      <c r="I663" s="114">
        <v>7660.2</v>
      </c>
      <c r="J663" s="99">
        <v>4832.7</v>
      </c>
    </row>
    <row r="664" spans="2:10" ht="45" x14ac:dyDescent="0.25">
      <c r="B664" s="790"/>
      <c r="C664" s="447" t="s">
        <v>1152</v>
      </c>
      <c r="D664" s="100">
        <v>100</v>
      </c>
      <c r="E664" s="69" t="s">
        <v>62</v>
      </c>
      <c r="F664" s="100">
        <v>2.2999999999999998</v>
      </c>
      <c r="G664" s="100">
        <v>21</v>
      </c>
      <c r="H664" s="114">
        <f t="shared" si="30"/>
        <v>26962.800000000003</v>
      </c>
      <c r="I664" s="114">
        <v>15486.2</v>
      </c>
      <c r="J664" s="99">
        <v>11476.6</v>
      </c>
    </row>
    <row r="665" spans="2:10" ht="45" x14ac:dyDescent="0.25">
      <c r="B665" s="790"/>
      <c r="C665" s="447" t="s">
        <v>1167</v>
      </c>
      <c r="D665" s="100">
        <v>100</v>
      </c>
      <c r="E665" s="69" t="s">
        <v>454</v>
      </c>
      <c r="F665" s="100" t="s">
        <v>40</v>
      </c>
      <c r="G665" s="100" t="s">
        <v>40</v>
      </c>
      <c r="H665" s="114">
        <f>I665+J665</f>
        <v>2674.8</v>
      </c>
      <c r="I665" s="114">
        <v>0</v>
      </c>
      <c r="J665" s="99">
        <v>2674.8</v>
      </c>
    </row>
    <row r="666" spans="2:10" ht="45" x14ac:dyDescent="0.25">
      <c r="B666" s="790"/>
      <c r="C666" s="447" t="s">
        <v>1168</v>
      </c>
      <c r="D666" s="100">
        <v>100</v>
      </c>
      <c r="E666" s="69" t="s">
        <v>454</v>
      </c>
      <c r="F666" s="100" t="s">
        <v>40</v>
      </c>
      <c r="G666" s="100" t="s">
        <v>40</v>
      </c>
      <c r="H666" s="114">
        <f t="shared" ref="H666:H675" si="31">I666+J666</f>
        <v>3519.5</v>
      </c>
      <c r="I666" s="114">
        <v>35.200000000000003</v>
      </c>
      <c r="J666" s="99">
        <v>3484.3</v>
      </c>
    </row>
    <row r="667" spans="2:10" ht="30" x14ac:dyDescent="0.25">
      <c r="B667" s="790"/>
      <c r="C667" s="447" t="s">
        <v>1169</v>
      </c>
      <c r="D667" s="100">
        <v>100</v>
      </c>
      <c r="E667" s="69" t="s">
        <v>1172</v>
      </c>
      <c r="F667" s="100" t="s">
        <v>40</v>
      </c>
      <c r="G667" s="100" t="s">
        <v>40</v>
      </c>
      <c r="H667" s="114">
        <f t="shared" si="31"/>
        <v>6095.7</v>
      </c>
      <c r="I667" s="114">
        <v>0</v>
      </c>
      <c r="J667" s="99">
        <v>6095.7</v>
      </c>
    </row>
    <row r="668" spans="2:10" ht="75" x14ac:dyDescent="0.25">
      <c r="B668" s="790"/>
      <c r="C668" s="447" t="s">
        <v>1170</v>
      </c>
      <c r="D668" s="100">
        <v>100</v>
      </c>
      <c r="E668" s="69" t="s">
        <v>1171</v>
      </c>
      <c r="F668" s="100" t="s">
        <v>40</v>
      </c>
      <c r="G668" s="100" t="s">
        <v>40</v>
      </c>
      <c r="H668" s="114">
        <f t="shared" si="31"/>
        <v>2318.3000000000002</v>
      </c>
      <c r="I668" s="114">
        <v>0</v>
      </c>
      <c r="J668" s="99">
        <v>2318.3000000000002</v>
      </c>
    </row>
    <row r="669" spans="2:10" ht="30" x14ac:dyDescent="0.25">
      <c r="B669" s="790"/>
      <c r="C669" s="447" t="s">
        <v>1162</v>
      </c>
      <c r="D669" s="100">
        <v>100</v>
      </c>
      <c r="E669" s="69" t="s">
        <v>1172</v>
      </c>
      <c r="F669" s="100" t="s">
        <v>40</v>
      </c>
      <c r="G669" s="100" t="s">
        <v>40</v>
      </c>
      <c r="H669" s="114">
        <f t="shared" si="31"/>
        <v>47963.9</v>
      </c>
      <c r="I669" s="114">
        <v>300</v>
      </c>
      <c r="J669" s="99">
        <v>47663.9</v>
      </c>
    </row>
    <row r="670" spans="2:10" ht="45" x14ac:dyDescent="0.25">
      <c r="B670" s="790"/>
      <c r="C670" s="447" t="s">
        <v>1163</v>
      </c>
      <c r="D670" s="100">
        <v>100</v>
      </c>
      <c r="E670" s="69" t="s">
        <v>1172</v>
      </c>
      <c r="F670" s="100" t="s">
        <v>40</v>
      </c>
      <c r="G670" s="100" t="s">
        <v>40</v>
      </c>
      <c r="H670" s="114">
        <f t="shared" si="31"/>
        <v>13535.9</v>
      </c>
      <c r="I670" s="114">
        <v>163.6</v>
      </c>
      <c r="J670" s="99">
        <v>13372.3</v>
      </c>
    </row>
    <row r="671" spans="2:10" ht="30" x14ac:dyDescent="0.25">
      <c r="B671" s="790"/>
      <c r="C671" s="447" t="s">
        <v>1164</v>
      </c>
      <c r="D671" s="100">
        <v>100</v>
      </c>
      <c r="E671" s="69" t="s">
        <v>1172</v>
      </c>
      <c r="F671" s="100" t="s">
        <v>40</v>
      </c>
      <c r="G671" s="100" t="s">
        <v>40</v>
      </c>
      <c r="H671" s="114">
        <f t="shared" si="31"/>
        <v>3908</v>
      </c>
      <c r="I671" s="114">
        <v>0</v>
      </c>
      <c r="J671" s="99">
        <v>3908</v>
      </c>
    </row>
    <row r="672" spans="2:10" ht="30" x14ac:dyDescent="0.25">
      <c r="B672" s="790"/>
      <c r="C672" s="447" t="s">
        <v>1165</v>
      </c>
      <c r="D672" s="100">
        <v>100</v>
      </c>
      <c r="E672" s="69" t="s">
        <v>1172</v>
      </c>
      <c r="F672" s="100" t="s">
        <v>40</v>
      </c>
      <c r="G672" s="100" t="s">
        <v>40</v>
      </c>
      <c r="H672" s="114">
        <f t="shared" si="31"/>
        <v>2661.5</v>
      </c>
      <c r="I672" s="114">
        <v>0</v>
      </c>
      <c r="J672" s="99">
        <v>2661.5</v>
      </c>
    </row>
    <row r="673" spans="2:10" ht="30" x14ac:dyDescent="0.25">
      <c r="B673" s="790"/>
      <c r="C673" s="447" t="s">
        <v>1166</v>
      </c>
      <c r="D673" s="100">
        <v>100</v>
      </c>
      <c r="E673" s="69" t="s">
        <v>1172</v>
      </c>
      <c r="F673" s="100" t="s">
        <v>40</v>
      </c>
      <c r="G673" s="100" t="s">
        <v>40</v>
      </c>
      <c r="H673" s="114">
        <f t="shared" si="31"/>
        <v>3103.1</v>
      </c>
      <c r="I673" s="114">
        <v>0</v>
      </c>
      <c r="J673" s="99">
        <v>3103.1</v>
      </c>
    </row>
    <row r="674" spans="2:10" ht="45" x14ac:dyDescent="0.25">
      <c r="B674" s="790"/>
      <c r="C674" s="447" t="s">
        <v>1173</v>
      </c>
      <c r="D674" s="100">
        <v>100</v>
      </c>
      <c r="E674" s="69" t="s">
        <v>454</v>
      </c>
      <c r="F674" s="100" t="s">
        <v>40</v>
      </c>
      <c r="G674" s="100" t="s">
        <v>40</v>
      </c>
      <c r="H674" s="114">
        <f t="shared" si="31"/>
        <v>8225.7000000000007</v>
      </c>
      <c r="I674" s="114">
        <v>140</v>
      </c>
      <c r="J674" s="99">
        <v>8085.7000000000007</v>
      </c>
    </row>
    <row r="675" spans="2:10" ht="45" x14ac:dyDescent="0.25">
      <c r="B675" s="790"/>
      <c r="C675" s="447" t="s">
        <v>1174</v>
      </c>
      <c r="D675" s="100">
        <v>100</v>
      </c>
      <c r="E675" s="69" t="s">
        <v>454</v>
      </c>
      <c r="F675" s="100" t="s">
        <v>40</v>
      </c>
      <c r="G675" s="100" t="s">
        <v>40</v>
      </c>
      <c r="H675" s="114">
        <f t="shared" si="31"/>
        <v>3140</v>
      </c>
      <c r="I675" s="114">
        <v>0</v>
      </c>
      <c r="J675" s="99">
        <v>3140</v>
      </c>
    </row>
    <row r="676" spans="2:10" ht="45" x14ac:dyDescent="0.25">
      <c r="B676" s="790"/>
      <c r="C676" s="447" t="s">
        <v>1175</v>
      </c>
      <c r="D676" s="100">
        <v>100</v>
      </c>
      <c r="E676" s="69" t="s">
        <v>454</v>
      </c>
      <c r="F676" s="100" t="s">
        <v>40</v>
      </c>
      <c r="G676" s="100" t="s">
        <v>40</v>
      </c>
      <c r="H676" s="114">
        <f>I676+J676</f>
        <v>5660.8</v>
      </c>
      <c r="I676" s="114">
        <v>100</v>
      </c>
      <c r="J676" s="99">
        <v>5560.8</v>
      </c>
    </row>
    <row r="677" spans="2:10" ht="15.75" x14ac:dyDescent="0.25">
      <c r="B677" s="185"/>
      <c r="C677" s="465"/>
      <c r="D677" s="29"/>
      <c r="E677" s="1"/>
      <c r="F677" s="1"/>
      <c r="G677" s="1"/>
      <c r="H677" s="411"/>
      <c r="I677" s="411"/>
      <c r="J677" s="1"/>
    </row>
    <row r="678" spans="2:10" ht="60" x14ac:dyDescent="0.25">
      <c r="B678" s="789" t="s">
        <v>21</v>
      </c>
      <c r="C678" s="461" t="s">
        <v>27</v>
      </c>
      <c r="D678" s="30"/>
      <c r="E678" s="12" t="s">
        <v>23</v>
      </c>
      <c r="F678" s="31">
        <v>0</v>
      </c>
      <c r="G678" s="27">
        <v>80</v>
      </c>
      <c r="H678" s="20">
        <v>0</v>
      </c>
      <c r="I678" s="20">
        <v>0</v>
      </c>
      <c r="J678" s="27">
        <v>0</v>
      </c>
    </row>
    <row r="679" spans="2:10" x14ac:dyDescent="0.25">
      <c r="B679" s="790"/>
      <c r="C679" s="461" t="s">
        <v>37</v>
      </c>
      <c r="D679" s="29"/>
      <c r="E679" s="17" t="s">
        <v>34</v>
      </c>
      <c r="F679" s="31">
        <v>100</v>
      </c>
      <c r="G679" s="31">
        <v>100</v>
      </c>
      <c r="H679" s="20">
        <v>0</v>
      </c>
      <c r="I679" s="20">
        <v>0</v>
      </c>
      <c r="J679" s="27">
        <v>0</v>
      </c>
    </row>
    <row r="680" spans="2:10" ht="45" x14ac:dyDescent="0.25">
      <c r="B680" s="790"/>
      <c r="C680" s="445" t="s">
        <v>1111</v>
      </c>
      <c r="D680" s="100">
        <v>100</v>
      </c>
      <c r="E680" s="167" t="s">
        <v>210</v>
      </c>
      <c r="F680" s="100" t="s">
        <v>40</v>
      </c>
      <c r="G680" s="100" t="s">
        <v>40</v>
      </c>
      <c r="H680" s="114">
        <f>I680+J680</f>
        <v>5277.8029999999999</v>
      </c>
      <c r="I680" s="114">
        <v>0</v>
      </c>
      <c r="J680" s="99">
        <v>5277.8029999999999</v>
      </c>
    </row>
    <row r="681" spans="2:10" ht="45" x14ac:dyDescent="0.25">
      <c r="B681" s="790"/>
      <c r="C681" s="445" t="s">
        <v>1112</v>
      </c>
      <c r="D681" s="100">
        <v>100</v>
      </c>
      <c r="E681" s="167" t="s">
        <v>210</v>
      </c>
      <c r="F681" s="100" t="s">
        <v>40</v>
      </c>
      <c r="G681" s="100" t="s">
        <v>40</v>
      </c>
      <c r="H681" s="399">
        <v>0</v>
      </c>
      <c r="I681" s="399">
        <v>0</v>
      </c>
      <c r="J681" s="100">
        <v>0</v>
      </c>
    </row>
    <row r="682" spans="2:10" ht="45" x14ac:dyDescent="0.25">
      <c r="B682" s="790"/>
      <c r="C682" s="447" t="s">
        <v>1113</v>
      </c>
      <c r="D682" s="432">
        <v>100</v>
      </c>
      <c r="E682" s="93" t="s">
        <v>454</v>
      </c>
      <c r="F682" s="100" t="s">
        <v>40</v>
      </c>
      <c r="G682" s="100" t="s">
        <v>40</v>
      </c>
      <c r="H682" s="114">
        <f t="shared" ref="H682:H704" si="32">I682+J682</f>
        <v>5592.3</v>
      </c>
      <c r="I682" s="114">
        <v>0</v>
      </c>
      <c r="J682" s="99">
        <v>5592.3</v>
      </c>
    </row>
    <row r="683" spans="2:10" ht="45" x14ac:dyDescent="0.25">
      <c r="B683" s="790"/>
      <c r="C683" s="447" t="s">
        <v>1114</v>
      </c>
      <c r="D683" s="432">
        <v>100</v>
      </c>
      <c r="E683" s="93" t="s">
        <v>454</v>
      </c>
      <c r="F683" s="100" t="s">
        <v>40</v>
      </c>
      <c r="G683" s="100" t="s">
        <v>40</v>
      </c>
      <c r="H683" s="114">
        <f t="shared" si="32"/>
        <v>2453.5</v>
      </c>
      <c r="I683" s="114">
        <v>0</v>
      </c>
      <c r="J683" s="99">
        <v>2453.5</v>
      </c>
    </row>
    <row r="684" spans="2:10" ht="30" x14ac:dyDescent="0.25">
      <c r="B684" s="790"/>
      <c r="C684" s="447" t="s">
        <v>1115</v>
      </c>
      <c r="D684" s="432">
        <v>100</v>
      </c>
      <c r="E684" s="93" t="s">
        <v>92</v>
      </c>
      <c r="F684" s="100" t="s">
        <v>40</v>
      </c>
      <c r="G684" s="100" t="s">
        <v>40</v>
      </c>
      <c r="H684" s="114">
        <f t="shared" si="32"/>
        <v>3296.5</v>
      </c>
      <c r="I684" s="114">
        <v>0</v>
      </c>
      <c r="J684" s="99">
        <v>3296.5</v>
      </c>
    </row>
    <row r="685" spans="2:10" ht="30" x14ac:dyDescent="0.25">
      <c r="B685" s="790"/>
      <c r="C685" s="447" t="s">
        <v>1116</v>
      </c>
      <c r="D685" s="432">
        <v>100</v>
      </c>
      <c r="E685" s="93" t="s">
        <v>92</v>
      </c>
      <c r="F685" s="100" t="s">
        <v>40</v>
      </c>
      <c r="G685" s="100" t="s">
        <v>40</v>
      </c>
      <c r="H685" s="114">
        <f t="shared" si="32"/>
        <v>12776.5</v>
      </c>
      <c r="I685" s="114">
        <v>0</v>
      </c>
      <c r="J685" s="99">
        <v>12776.5</v>
      </c>
    </row>
    <row r="686" spans="2:10" ht="30" x14ac:dyDescent="0.25">
      <c r="B686" s="790"/>
      <c r="C686" s="447" t="s">
        <v>1117</v>
      </c>
      <c r="D686" s="432">
        <v>100</v>
      </c>
      <c r="E686" s="93" t="s">
        <v>92</v>
      </c>
      <c r="F686" s="100" t="s">
        <v>40</v>
      </c>
      <c r="G686" s="100" t="s">
        <v>40</v>
      </c>
      <c r="H686" s="114">
        <f t="shared" si="32"/>
        <v>9952.7000000000007</v>
      </c>
      <c r="I686" s="114">
        <v>0</v>
      </c>
      <c r="J686" s="99">
        <v>9952.7000000000007</v>
      </c>
    </row>
    <row r="687" spans="2:10" ht="45" x14ac:dyDescent="0.25">
      <c r="B687" s="790"/>
      <c r="C687" s="447" t="s">
        <v>1119</v>
      </c>
      <c r="D687" s="432">
        <v>100</v>
      </c>
      <c r="E687" s="93" t="s">
        <v>1118</v>
      </c>
      <c r="F687" s="100" t="s">
        <v>40</v>
      </c>
      <c r="G687" s="100" t="s">
        <v>40</v>
      </c>
      <c r="H687" s="114">
        <f t="shared" si="32"/>
        <v>5525</v>
      </c>
      <c r="I687" s="114">
        <v>0</v>
      </c>
      <c r="J687" s="99">
        <v>5525</v>
      </c>
    </row>
    <row r="688" spans="2:10" ht="45" x14ac:dyDescent="0.25">
      <c r="B688" s="790"/>
      <c r="C688" s="447" t="s">
        <v>1177</v>
      </c>
      <c r="D688" s="100">
        <v>100</v>
      </c>
      <c r="E688" s="167" t="s">
        <v>62</v>
      </c>
      <c r="F688" s="100">
        <v>11.9</v>
      </c>
      <c r="G688" s="100">
        <v>9.4</v>
      </c>
      <c r="H688" s="114">
        <f t="shared" si="32"/>
        <v>27362</v>
      </c>
      <c r="I688" s="114">
        <v>20152</v>
      </c>
      <c r="J688" s="99">
        <v>7210</v>
      </c>
    </row>
    <row r="689" spans="2:10" ht="45" x14ac:dyDescent="0.25">
      <c r="B689" s="790"/>
      <c r="C689" s="447" t="s">
        <v>1178</v>
      </c>
      <c r="D689" s="100">
        <v>100</v>
      </c>
      <c r="E689" s="167" t="s">
        <v>62</v>
      </c>
      <c r="F689" s="100">
        <v>22.2</v>
      </c>
      <c r="G689" s="100">
        <v>90.5</v>
      </c>
      <c r="H689" s="114">
        <f t="shared" si="32"/>
        <v>45656</v>
      </c>
      <c r="I689" s="114">
        <v>34784</v>
      </c>
      <c r="J689" s="99">
        <v>10872</v>
      </c>
    </row>
    <row r="690" spans="2:10" ht="45" x14ac:dyDescent="0.25">
      <c r="B690" s="790"/>
      <c r="C690" s="447" t="s">
        <v>1179</v>
      </c>
      <c r="D690" s="100">
        <v>100</v>
      </c>
      <c r="E690" s="167" t="s">
        <v>62</v>
      </c>
      <c r="F690" s="100">
        <v>23.9</v>
      </c>
      <c r="G690" s="100" t="s">
        <v>40</v>
      </c>
      <c r="H690" s="114">
        <f t="shared" si="32"/>
        <v>42491</v>
      </c>
      <c r="I690" s="114">
        <v>33786</v>
      </c>
      <c r="J690" s="99">
        <v>8705</v>
      </c>
    </row>
    <row r="691" spans="2:10" ht="45" x14ac:dyDescent="0.25">
      <c r="B691" s="790"/>
      <c r="C691" s="447" t="s">
        <v>1180</v>
      </c>
      <c r="D691" s="100">
        <v>100</v>
      </c>
      <c r="E691" s="167" t="s">
        <v>62</v>
      </c>
      <c r="F691" s="100">
        <v>23</v>
      </c>
      <c r="G691" s="100" t="s">
        <v>40</v>
      </c>
      <c r="H691" s="114">
        <f t="shared" si="32"/>
        <v>47980</v>
      </c>
      <c r="I691" s="114">
        <v>36430</v>
      </c>
      <c r="J691" s="99">
        <v>11550</v>
      </c>
    </row>
    <row r="692" spans="2:10" ht="45" x14ac:dyDescent="0.25">
      <c r="B692" s="790"/>
      <c r="C692" s="447" t="s">
        <v>1181</v>
      </c>
      <c r="D692" s="100">
        <v>100</v>
      </c>
      <c r="E692" s="93" t="s">
        <v>83</v>
      </c>
      <c r="F692" s="100">
        <v>18.100000000000001</v>
      </c>
      <c r="G692" s="100">
        <v>23.4</v>
      </c>
      <c r="H692" s="114">
        <f t="shared" si="32"/>
        <v>16557</v>
      </c>
      <c r="I692" s="114">
        <v>9338</v>
      </c>
      <c r="J692" s="99">
        <v>7219</v>
      </c>
    </row>
    <row r="693" spans="2:10" ht="45" x14ac:dyDescent="0.25">
      <c r="B693" s="790"/>
      <c r="C693" s="447" t="s">
        <v>1182</v>
      </c>
      <c r="D693" s="100">
        <v>100</v>
      </c>
      <c r="E693" s="93" t="s">
        <v>83</v>
      </c>
      <c r="F693" s="100">
        <v>3.2</v>
      </c>
      <c r="G693" s="100">
        <v>3.9</v>
      </c>
      <c r="H693" s="114">
        <f t="shared" si="32"/>
        <v>4929</v>
      </c>
      <c r="I693" s="114">
        <v>2146</v>
      </c>
      <c r="J693" s="99">
        <v>2783</v>
      </c>
    </row>
    <row r="694" spans="2:10" ht="45" x14ac:dyDescent="0.25">
      <c r="B694" s="790"/>
      <c r="C694" s="447" t="s">
        <v>1183</v>
      </c>
      <c r="D694" s="100">
        <v>100</v>
      </c>
      <c r="E694" s="93" t="s">
        <v>83</v>
      </c>
      <c r="F694" s="100">
        <v>3.4</v>
      </c>
      <c r="G694" s="100">
        <v>3.2</v>
      </c>
      <c r="H694" s="114">
        <f t="shared" si="32"/>
        <v>4079</v>
      </c>
      <c r="I694" s="114">
        <v>1869</v>
      </c>
      <c r="J694" s="99">
        <v>2210</v>
      </c>
    </row>
    <row r="695" spans="2:10" ht="45" x14ac:dyDescent="0.25">
      <c r="B695" s="790"/>
      <c r="C695" s="447" t="s">
        <v>741</v>
      </c>
      <c r="D695" s="100">
        <v>100</v>
      </c>
      <c r="E695" s="93" t="s">
        <v>83</v>
      </c>
      <c r="F695" s="100">
        <v>9.1</v>
      </c>
      <c r="G695" s="100">
        <v>10.8</v>
      </c>
      <c r="H695" s="114">
        <f t="shared" si="32"/>
        <v>10147</v>
      </c>
      <c r="I695" s="114">
        <v>5566</v>
      </c>
      <c r="J695" s="99">
        <v>4581</v>
      </c>
    </row>
    <row r="696" spans="2:10" ht="45" x14ac:dyDescent="0.25">
      <c r="B696" s="790"/>
      <c r="C696" s="447" t="s">
        <v>742</v>
      </c>
      <c r="D696" s="100">
        <v>100</v>
      </c>
      <c r="E696" s="93" t="s">
        <v>83</v>
      </c>
      <c r="F696" s="100">
        <v>5.9</v>
      </c>
      <c r="G696" s="100">
        <v>6.9</v>
      </c>
      <c r="H696" s="114">
        <f t="shared" si="32"/>
        <v>6619</v>
      </c>
      <c r="I696" s="114">
        <v>3114</v>
      </c>
      <c r="J696" s="99">
        <v>3505</v>
      </c>
    </row>
    <row r="697" spans="2:10" ht="45" x14ac:dyDescent="0.25">
      <c r="B697" s="790"/>
      <c r="C697" s="447" t="s">
        <v>743</v>
      </c>
      <c r="D697" s="100">
        <v>100</v>
      </c>
      <c r="E697" s="93" t="s">
        <v>83</v>
      </c>
      <c r="F697" s="100">
        <v>7</v>
      </c>
      <c r="G697" s="100">
        <v>7.8</v>
      </c>
      <c r="H697" s="114">
        <f t="shared" si="32"/>
        <v>8600</v>
      </c>
      <c r="I697" s="114">
        <v>4628</v>
      </c>
      <c r="J697" s="99">
        <v>3972</v>
      </c>
    </row>
    <row r="698" spans="2:10" ht="45" x14ac:dyDescent="0.25">
      <c r="B698" s="790"/>
      <c r="C698" s="447" t="s">
        <v>744</v>
      </c>
      <c r="D698" s="100">
        <v>100</v>
      </c>
      <c r="E698" s="93" t="s">
        <v>83</v>
      </c>
      <c r="F698" s="100">
        <v>4.3</v>
      </c>
      <c r="G698" s="100">
        <v>4.7</v>
      </c>
      <c r="H698" s="114">
        <f t="shared" si="32"/>
        <v>5356</v>
      </c>
      <c r="I698" s="114">
        <v>2901</v>
      </c>
      <c r="J698" s="99">
        <v>2455</v>
      </c>
    </row>
    <row r="699" spans="2:10" ht="45" x14ac:dyDescent="0.25">
      <c r="B699" s="790"/>
      <c r="C699" s="447" t="s">
        <v>745</v>
      </c>
      <c r="D699" s="100">
        <v>100</v>
      </c>
      <c r="E699" s="93" t="s">
        <v>83</v>
      </c>
      <c r="F699" s="100">
        <v>9.5</v>
      </c>
      <c r="G699" s="100">
        <v>13.1</v>
      </c>
      <c r="H699" s="114">
        <f t="shared" si="32"/>
        <v>9531</v>
      </c>
      <c r="I699" s="114">
        <v>5359</v>
      </c>
      <c r="J699" s="99">
        <v>4172</v>
      </c>
    </row>
    <row r="700" spans="2:10" ht="45" x14ac:dyDescent="0.25">
      <c r="B700" s="790"/>
      <c r="C700" s="447" t="s">
        <v>746</v>
      </c>
      <c r="D700" s="100">
        <v>100</v>
      </c>
      <c r="E700" s="93" t="s">
        <v>83</v>
      </c>
      <c r="F700" s="100">
        <v>7.2</v>
      </c>
      <c r="G700" s="100">
        <v>8.1999999999999993</v>
      </c>
      <c r="H700" s="114">
        <f t="shared" si="32"/>
        <v>6942</v>
      </c>
      <c r="I700" s="114">
        <v>3586</v>
      </c>
      <c r="J700" s="99">
        <v>3356</v>
      </c>
    </row>
    <row r="701" spans="2:10" ht="45" x14ac:dyDescent="0.25">
      <c r="B701" s="790"/>
      <c r="C701" s="447" t="s">
        <v>481</v>
      </c>
      <c r="D701" s="100">
        <v>100</v>
      </c>
      <c r="E701" s="93" t="s">
        <v>83</v>
      </c>
      <c r="F701" s="100">
        <v>7.6</v>
      </c>
      <c r="G701" s="100">
        <v>18.100000000000001</v>
      </c>
      <c r="H701" s="114">
        <f t="shared" si="32"/>
        <v>7641</v>
      </c>
      <c r="I701" s="114">
        <v>3497</v>
      </c>
      <c r="J701" s="99">
        <v>4144</v>
      </c>
    </row>
    <row r="702" spans="2:10" ht="45" x14ac:dyDescent="0.25">
      <c r="B702" s="790"/>
      <c r="C702" s="452" t="s">
        <v>482</v>
      </c>
      <c r="D702" s="100">
        <v>100</v>
      </c>
      <c r="E702" s="93" t="s">
        <v>83</v>
      </c>
      <c r="F702" s="100" t="s">
        <v>40</v>
      </c>
      <c r="G702" s="100" t="s">
        <v>40</v>
      </c>
      <c r="H702" s="114">
        <f t="shared" si="32"/>
        <v>11109</v>
      </c>
      <c r="I702" s="114">
        <v>4669</v>
      </c>
      <c r="J702" s="99">
        <v>6440</v>
      </c>
    </row>
    <row r="703" spans="2:10" ht="45" x14ac:dyDescent="0.25">
      <c r="B703" s="938"/>
      <c r="C703" s="447" t="s">
        <v>483</v>
      </c>
      <c r="D703" s="401">
        <v>100</v>
      </c>
      <c r="E703" s="93" t="s">
        <v>83</v>
      </c>
      <c r="F703" s="100" t="s">
        <v>40</v>
      </c>
      <c r="G703" s="100" t="s">
        <v>40</v>
      </c>
      <c r="H703" s="114">
        <f t="shared" si="32"/>
        <v>1740</v>
      </c>
      <c r="I703" s="114">
        <v>757</v>
      </c>
      <c r="J703" s="99">
        <v>983</v>
      </c>
    </row>
    <row r="704" spans="2:10" ht="45" x14ac:dyDescent="0.25">
      <c r="B704" s="938"/>
      <c r="C704" s="447" t="s">
        <v>484</v>
      </c>
      <c r="D704" s="401">
        <v>100</v>
      </c>
      <c r="E704" s="93" t="s">
        <v>83</v>
      </c>
      <c r="F704" s="100" t="s">
        <v>40</v>
      </c>
      <c r="G704" s="100" t="s">
        <v>40</v>
      </c>
      <c r="H704" s="114">
        <f t="shared" si="32"/>
        <v>2389</v>
      </c>
      <c r="I704" s="114">
        <v>1008</v>
      </c>
      <c r="J704" s="99">
        <v>1381</v>
      </c>
    </row>
    <row r="705" spans="2:10" x14ac:dyDescent="0.25">
      <c r="B705" s="790"/>
      <c r="C705" s="457"/>
      <c r="D705" s="100"/>
      <c r="E705" s="93"/>
      <c r="F705" s="31"/>
      <c r="G705" s="31"/>
      <c r="H705" s="217"/>
      <c r="I705" s="217"/>
      <c r="J705" s="39"/>
    </row>
    <row r="706" spans="2:10" x14ac:dyDescent="0.25">
      <c r="B706" s="790"/>
      <c r="C706" s="447"/>
      <c r="D706" s="100"/>
      <c r="E706" s="93"/>
      <c r="F706" s="31"/>
      <c r="G706" s="31"/>
      <c r="H706" s="217"/>
      <c r="I706" s="217"/>
      <c r="J706" s="39"/>
    </row>
    <row r="707" spans="2:10" x14ac:dyDescent="0.25">
      <c r="B707" s="791"/>
      <c r="C707" s="461"/>
      <c r="D707" s="29"/>
      <c r="E707" s="17"/>
      <c r="F707" s="31"/>
      <c r="G707" s="31"/>
      <c r="H707" s="217"/>
      <c r="I707" s="217"/>
      <c r="J707" s="39"/>
    </row>
    <row r="708" spans="2:10" ht="15.75" x14ac:dyDescent="0.25">
      <c r="B708" s="246"/>
      <c r="C708" s="461"/>
      <c r="D708" s="29"/>
      <c r="E708" s="17"/>
      <c r="F708" s="31"/>
      <c r="G708" s="31"/>
      <c r="H708" s="20"/>
      <c r="I708" s="20"/>
      <c r="J708" s="27"/>
    </row>
    <row r="709" spans="2:10" ht="60" x14ac:dyDescent="0.25">
      <c r="B709" s="789" t="s">
        <v>806</v>
      </c>
      <c r="C709" s="487" t="s">
        <v>807</v>
      </c>
      <c r="D709" s="100">
        <v>100</v>
      </c>
      <c r="E709" s="93" t="s">
        <v>814</v>
      </c>
      <c r="F709" s="27">
        <v>100</v>
      </c>
      <c r="G709" s="27">
        <v>100</v>
      </c>
      <c r="H709" s="27">
        <v>0</v>
      </c>
      <c r="I709" s="27">
        <v>0</v>
      </c>
      <c r="J709" s="27">
        <v>0</v>
      </c>
    </row>
    <row r="710" spans="2:10" ht="60" x14ac:dyDescent="0.25">
      <c r="B710" s="790"/>
      <c r="C710" s="487" t="s">
        <v>808</v>
      </c>
      <c r="D710" s="100">
        <v>100</v>
      </c>
      <c r="E710" s="93" t="s">
        <v>814</v>
      </c>
      <c r="F710" s="27"/>
      <c r="G710" s="27"/>
      <c r="H710" s="27">
        <v>0</v>
      </c>
      <c r="I710" s="27">
        <v>0</v>
      </c>
      <c r="J710" s="27">
        <v>0</v>
      </c>
    </row>
    <row r="711" spans="2:10" ht="60" x14ac:dyDescent="0.25">
      <c r="B711" s="790"/>
      <c r="C711" s="487" t="s">
        <v>809</v>
      </c>
      <c r="D711" s="100">
        <v>100</v>
      </c>
      <c r="E711" s="93" t="s">
        <v>814</v>
      </c>
      <c r="F711" s="27">
        <v>45.8</v>
      </c>
      <c r="G711" s="27">
        <v>40.299999999999997</v>
      </c>
      <c r="H711" s="27">
        <v>0</v>
      </c>
      <c r="I711" s="27">
        <v>0</v>
      </c>
      <c r="J711" s="27">
        <v>0</v>
      </c>
    </row>
    <row r="712" spans="2:10" ht="60" x14ac:dyDescent="0.25">
      <c r="B712" s="790"/>
      <c r="C712" s="487" t="s">
        <v>810</v>
      </c>
      <c r="D712" s="100">
        <v>100</v>
      </c>
      <c r="E712" s="93" t="s">
        <v>814</v>
      </c>
      <c r="F712" s="10" t="s">
        <v>40</v>
      </c>
      <c r="G712" s="10" t="s">
        <v>40</v>
      </c>
      <c r="H712" s="27">
        <v>0</v>
      </c>
      <c r="I712" s="27">
        <v>0</v>
      </c>
      <c r="J712" s="27">
        <v>0</v>
      </c>
    </row>
    <row r="713" spans="2:10" ht="60" x14ac:dyDescent="0.25">
      <c r="B713" s="790"/>
      <c r="C713" s="487" t="s">
        <v>811</v>
      </c>
      <c r="D713" s="100">
        <v>100</v>
      </c>
      <c r="E713" s="93" t="s">
        <v>814</v>
      </c>
      <c r="F713" s="10" t="s">
        <v>40</v>
      </c>
      <c r="G713" s="10" t="s">
        <v>40</v>
      </c>
      <c r="H713" s="27">
        <v>0</v>
      </c>
      <c r="I713" s="27">
        <v>0</v>
      </c>
      <c r="J713" s="27">
        <v>0</v>
      </c>
    </row>
    <row r="714" spans="2:10" ht="60" x14ac:dyDescent="0.25">
      <c r="B714" s="790"/>
      <c r="C714" s="487" t="s">
        <v>812</v>
      </c>
      <c r="D714" s="100">
        <v>100</v>
      </c>
      <c r="E714" s="93" t="s">
        <v>814</v>
      </c>
      <c r="F714" s="27" t="s">
        <v>40</v>
      </c>
      <c r="G714" s="27" t="s">
        <v>40</v>
      </c>
      <c r="H714" s="27">
        <v>0</v>
      </c>
      <c r="I714" s="27">
        <v>0</v>
      </c>
      <c r="J714" s="27">
        <v>0</v>
      </c>
    </row>
    <row r="715" spans="2:10" ht="30" x14ac:dyDescent="0.25">
      <c r="B715" s="790"/>
      <c r="C715" s="448" t="s">
        <v>755</v>
      </c>
      <c r="D715" s="100">
        <v>100</v>
      </c>
      <c r="E715" s="111" t="s">
        <v>62</v>
      </c>
      <c r="F715" s="100">
        <v>5.4</v>
      </c>
      <c r="G715" s="100">
        <v>2.2999999999999998</v>
      </c>
      <c r="H715" s="99">
        <f t="shared" ref="H715:H734" si="33">I715+J715</f>
        <v>21988</v>
      </c>
      <c r="I715" s="99">
        <v>18142</v>
      </c>
      <c r="J715" s="99">
        <v>3846</v>
      </c>
    </row>
    <row r="716" spans="2:10" ht="30" x14ac:dyDescent="0.25">
      <c r="B716" s="790"/>
      <c r="C716" s="448" t="s">
        <v>756</v>
      </c>
      <c r="D716" s="100">
        <v>100</v>
      </c>
      <c r="E716" s="111" t="s">
        <v>62</v>
      </c>
      <c r="F716" s="100">
        <v>4.3</v>
      </c>
      <c r="G716" s="100">
        <v>6.2</v>
      </c>
      <c r="H716" s="99">
        <f t="shared" si="33"/>
        <v>22151</v>
      </c>
      <c r="I716" s="99">
        <v>21564</v>
      </c>
      <c r="J716" s="99">
        <v>587</v>
      </c>
    </row>
    <row r="717" spans="2:10" x14ac:dyDescent="0.25">
      <c r="B717" s="790"/>
      <c r="C717" s="448" t="s">
        <v>758</v>
      </c>
      <c r="D717" s="100">
        <v>100</v>
      </c>
      <c r="E717" s="111" t="s">
        <v>62</v>
      </c>
      <c r="F717" s="100">
        <v>4.4000000000000004</v>
      </c>
      <c r="G717" s="100">
        <v>7.4</v>
      </c>
      <c r="H717" s="99">
        <f t="shared" si="33"/>
        <v>26409</v>
      </c>
      <c r="I717" s="99">
        <v>25987</v>
      </c>
      <c r="J717" s="99">
        <v>422</v>
      </c>
    </row>
    <row r="718" spans="2:10" ht="30" x14ac:dyDescent="0.25">
      <c r="B718" s="790"/>
      <c r="C718" s="448" t="s">
        <v>759</v>
      </c>
      <c r="D718" s="100">
        <v>100</v>
      </c>
      <c r="E718" s="111" t="s">
        <v>62</v>
      </c>
      <c r="F718" s="100">
        <v>2.6</v>
      </c>
      <c r="G718" s="100">
        <v>5.0999999999999996</v>
      </c>
      <c r="H718" s="99">
        <f t="shared" si="33"/>
        <v>21205.8</v>
      </c>
      <c r="I718" s="99">
        <v>18240</v>
      </c>
      <c r="J718" s="99">
        <v>2965.8</v>
      </c>
    </row>
    <row r="719" spans="2:10" x14ac:dyDescent="0.25">
      <c r="B719" s="790"/>
      <c r="C719" s="448" t="s">
        <v>760</v>
      </c>
      <c r="D719" s="100">
        <v>100</v>
      </c>
      <c r="E719" s="111" t="s">
        <v>62</v>
      </c>
      <c r="F719" s="100">
        <v>2.4</v>
      </c>
      <c r="G719" s="100">
        <v>6.6</v>
      </c>
      <c r="H719" s="99">
        <f t="shared" si="33"/>
        <v>16304</v>
      </c>
      <c r="I719" s="99">
        <v>16024</v>
      </c>
      <c r="J719" s="99">
        <v>280</v>
      </c>
    </row>
    <row r="720" spans="2:10" x14ac:dyDescent="0.25">
      <c r="B720" s="790"/>
      <c r="C720" s="448" t="s">
        <v>761</v>
      </c>
      <c r="D720" s="100">
        <v>100</v>
      </c>
      <c r="E720" s="111" t="s">
        <v>62</v>
      </c>
      <c r="F720" s="100">
        <v>3.8</v>
      </c>
      <c r="G720" s="100">
        <v>6.1</v>
      </c>
      <c r="H720" s="99">
        <f t="shared" si="33"/>
        <v>15904</v>
      </c>
      <c r="I720" s="99">
        <v>13098</v>
      </c>
      <c r="J720" s="99">
        <v>2806</v>
      </c>
    </row>
    <row r="721" spans="2:10" ht="30" x14ac:dyDescent="0.25">
      <c r="B721" s="790"/>
      <c r="C721" s="448" t="s">
        <v>762</v>
      </c>
      <c r="D721" s="100">
        <v>100</v>
      </c>
      <c r="E721" s="111" t="s">
        <v>62</v>
      </c>
      <c r="F721" s="100">
        <v>5.7</v>
      </c>
      <c r="G721" s="100">
        <v>9.5</v>
      </c>
      <c r="H721" s="99">
        <f t="shared" si="33"/>
        <v>26288</v>
      </c>
      <c r="I721" s="99">
        <v>25577</v>
      </c>
      <c r="J721" s="99">
        <v>711</v>
      </c>
    </row>
    <row r="722" spans="2:10" x14ac:dyDescent="0.25">
      <c r="B722" s="790"/>
      <c r="C722" s="448" t="s">
        <v>763</v>
      </c>
      <c r="D722" s="100">
        <v>100</v>
      </c>
      <c r="E722" s="111" t="s">
        <v>62</v>
      </c>
      <c r="F722" s="100">
        <v>8.1999999999999993</v>
      </c>
      <c r="G722" s="100">
        <v>12.6</v>
      </c>
      <c r="H722" s="99">
        <f t="shared" si="33"/>
        <v>46050</v>
      </c>
      <c r="I722" s="99">
        <v>41097</v>
      </c>
      <c r="J722" s="99">
        <v>4953</v>
      </c>
    </row>
    <row r="723" spans="2:10" ht="30" x14ac:dyDescent="0.25">
      <c r="B723" s="790"/>
      <c r="C723" s="448" t="s">
        <v>764</v>
      </c>
      <c r="D723" s="100">
        <v>100</v>
      </c>
      <c r="E723" s="111" t="s">
        <v>62</v>
      </c>
      <c r="F723" s="100">
        <v>8</v>
      </c>
      <c r="G723" s="100">
        <v>9.8000000000000007</v>
      </c>
      <c r="H723" s="99">
        <f t="shared" si="33"/>
        <v>37424</v>
      </c>
      <c r="I723" s="99">
        <v>35612</v>
      </c>
      <c r="J723" s="99">
        <v>1812</v>
      </c>
    </row>
    <row r="724" spans="2:10" x14ac:dyDescent="0.25">
      <c r="B724" s="790"/>
      <c r="C724" s="448" t="s">
        <v>765</v>
      </c>
      <c r="D724" s="100">
        <v>100</v>
      </c>
      <c r="E724" s="111" t="s">
        <v>62</v>
      </c>
      <c r="F724" s="100">
        <v>6.9</v>
      </c>
      <c r="G724" s="100">
        <v>11.5</v>
      </c>
      <c r="H724" s="99">
        <f t="shared" si="33"/>
        <v>40224</v>
      </c>
      <c r="I724" s="99">
        <v>37429</v>
      </c>
      <c r="J724" s="99">
        <v>2795</v>
      </c>
    </row>
    <row r="725" spans="2:10" ht="30" x14ac:dyDescent="0.25">
      <c r="B725" s="790"/>
      <c r="C725" s="448" t="s">
        <v>766</v>
      </c>
      <c r="D725" s="100">
        <v>100</v>
      </c>
      <c r="E725" s="111" t="s">
        <v>62</v>
      </c>
      <c r="F725" s="100">
        <v>6.8</v>
      </c>
      <c r="G725" s="100">
        <v>8.5</v>
      </c>
      <c r="H725" s="99">
        <f t="shared" si="33"/>
        <v>36543.800000000003</v>
      </c>
      <c r="I725" s="99">
        <v>29589.3</v>
      </c>
      <c r="J725" s="99">
        <v>6954.5</v>
      </c>
    </row>
    <row r="726" spans="2:10" x14ac:dyDescent="0.25">
      <c r="B726" s="790"/>
      <c r="C726" s="448" t="s">
        <v>767</v>
      </c>
      <c r="D726" s="100">
        <v>100</v>
      </c>
      <c r="E726" s="111" t="s">
        <v>62</v>
      </c>
      <c r="F726" s="100">
        <v>8.1999999999999993</v>
      </c>
      <c r="G726" s="100">
        <v>6.1</v>
      </c>
      <c r="H726" s="99">
        <f t="shared" si="33"/>
        <v>28946.3</v>
      </c>
      <c r="I726" s="99">
        <v>27988</v>
      </c>
      <c r="J726" s="99">
        <v>958.3</v>
      </c>
    </row>
    <row r="727" spans="2:10" x14ac:dyDescent="0.25">
      <c r="B727" s="790"/>
      <c r="C727" s="448" t="s">
        <v>768</v>
      </c>
      <c r="D727" s="100">
        <v>100</v>
      </c>
      <c r="E727" s="111" t="s">
        <v>62</v>
      </c>
      <c r="F727" s="100">
        <v>4.5999999999999996</v>
      </c>
      <c r="G727" s="100">
        <v>8.3000000000000007</v>
      </c>
      <c r="H727" s="99">
        <f t="shared" si="33"/>
        <v>21052</v>
      </c>
      <c r="I727" s="99">
        <v>231</v>
      </c>
      <c r="J727" s="99">
        <v>20821</v>
      </c>
    </row>
    <row r="728" spans="2:10" ht="45" x14ac:dyDescent="0.25">
      <c r="B728" s="790"/>
      <c r="C728" s="448" t="s">
        <v>769</v>
      </c>
      <c r="D728" s="100">
        <v>100</v>
      </c>
      <c r="E728" s="111" t="s">
        <v>62</v>
      </c>
      <c r="F728" s="100">
        <v>2.2999999999999998</v>
      </c>
      <c r="G728" s="100" t="s">
        <v>40</v>
      </c>
      <c r="H728" s="99">
        <f t="shared" si="33"/>
        <v>2080.6999999999998</v>
      </c>
      <c r="I728" s="99">
        <v>2033.7</v>
      </c>
      <c r="J728" s="99">
        <v>47</v>
      </c>
    </row>
    <row r="729" spans="2:10" ht="45" x14ac:dyDescent="0.25">
      <c r="B729" s="790"/>
      <c r="C729" s="447" t="s">
        <v>775</v>
      </c>
      <c r="D729" s="100">
        <v>100</v>
      </c>
      <c r="E729" s="111" t="s">
        <v>92</v>
      </c>
      <c r="F729" s="27"/>
      <c r="G729" s="27"/>
      <c r="H729" s="99">
        <f t="shared" si="33"/>
        <v>5711.5</v>
      </c>
      <c r="I729" s="99">
        <v>0</v>
      </c>
      <c r="J729" s="99">
        <v>5711.5</v>
      </c>
    </row>
    <row r="730" spans="2:10" ht="30" x14ac:dyDescent="0.25">
      <c r="B730" s="790"/>
      <c r="C730" s="447" t="s">
        <v>772</v>
      </c>
      <c r="D730" s="100">
        <v>100</v>
      </c>
      <c r="E730" s="111" t="s">
        <v>92</v>
      </c>
      <c r="F730" s="27"/>
      <c r="G730" s="27"/>
      <c r="H730" s="99">
        <f t="shared" si="33"/>
        <v>14279.8</v>
      </c>
      <c r="I730" s="99">
        <v>0</v>
      </c>
      <c r="J730" s="99">
        <v>14279.8</v>
      </c>
    </row>
    <row r="731" spans="2:10" ht="90" x14ac:dyDescent="0.25">
      <c r="B731" s="790"/>
      <c r="C731" s="474" t="s">
        <v>774</v>
      </c>
      <c r="D731" s="100">
        <v>100</v>
      </c>
      <c r="E731" s="93" t="s">
        <v>778</v>
      </c>
      <c r="F731" s="27"/>
      <c r="G731" s="27"/>
      <c r="H731" s="99">
        <f t="shared" si="33"/>
        <v>23967</v>
      </c>
      <c r="I731" s="99">
        <v>0</v>
      </c>
      <c r="J731" s="99">
        <v>23967</v>
      </c>
    </row>
    <row r="732" spans="2:10" ht="38.25" customHeight="1" x14ac:dyDescent="0.25">
      <c r="B732" s="790"/>
      <c r="C732" s="487" t="s">
        <v>770</v>
      </c>
      <c r="D732" s="100">
        <v>100</v>
      </c>
      <c r="E732" s="93" t="s">
        <v>779</v>
      </c>
      <c r="F732" s="27"/>
      <c r="G732" s="27"/>
      <c r="H732" s="99">
        <f t="shared" si="33"/>
        <v>4226</v>
      </c>
      <c r="I732" s="99">
        <v>0</v>
      </c>
      <c r="J732" s="99">
        <v>4226</v>
      </c>
    </row>
    <row r="733" spans="2:10" ht="45.75" customHeight="1" x14ac:dyDescent="0.25">
      <c r="B733" s="790"/>
      <c r="C733" s="474" t="s">
        <v>771</v>
      </c>
      <c r="D733" s="100">
        <v>100</v>
      </c>
      <c r="E733" s="93" t="s">
        <v>776</v>
      </c>
      <c r="F733" s="27"/>
      <c r="G733" s="27"/>
      <c r="H733" s="99">
        <f t="shared" si="33"/>
        <v>15566</v>
      </c>
      <c r="I733" s="99">
        <v>0</v>
      </c>
      <c r="J733" s="99">
        <v>15566</v>
      </c>
    </row>
    <row r="734" spans="2:10" ht="60.75" customHeight="1" x14ac:dyDescent="0.25">
      <c r="B734" s="790"/>
      <c r="C734" s="474" t="s">
        <v>773</v>
      </c>
      <c r="D734" s="100">
        <v>100</v>
      </c>
      <c r="E734" s="93" t="s">
        <v>777</v>
      </c>
      <c r="F734" s="27"/>
      <c r="G734" s="27"/>
      <c r="H734" s="99">
        <f t="shared" si="33"/>
        <v>3520</v>
      </c>
      <c r="I734" s="99">
        <v>0</v>
      </c>
      <c r="J734" s="99">
        <v>3520</v>
      </c>
    </row>
    <row r="735" spans="2:10" ht="75" x14ac:dyDescent="0.25">
      <c r="B735" s="790"/>
      <c r="C735" s="444" t="s">
        <v>1080</v>
      </c>
      <c r="D735" s="100">
        <v>100</v>
      </c>
      <c r="E735" s="93" t="s">
        <v>454</v>
      </c>
      <c r="F735" s="27"/>
      <c r="G735" s="27"/>
      <c r="H735" s="99"/>
      <c r="I735" s="99"/>
      <c r="J735" s="99"/>
    </row>
    <row r="736" spans="2:10" ht="45" x14ac:dyDescent="0.25">
      <c r="B736" s="790"/>
      <c r="C736" s="444" t="s">
        <v>1081</v>
      </c>
      <c r="D736" s="100">
        <v>100</v>
      </c>
      <c r="E736" s="93" t="s">
        <v>454</v>
      </c>
      <c r="F736" s="27"/>
      <c r="G736" s="27"/>
      <c r="H736" s="99"/>
      <c r="I736" s="99"/>
      <c r="J736" s="99"/>
    </row>
    <row r="737" spans="2:10" ht="45" x14ac:dyDescent="0.25">
      <c r="B737" s="790"/>
      <c r="C737" s="444" t="s">
        <v>1082</v>
      </c>
      <c r="D737" s="100">
        <v>100</v>
      </c>
      <c r="E737" s="93" t="s">
        <v>454</v>
      </c>
      <c r="F737" s="27"/>
      <c r="G737" s="27"/>
      <c r="H737" s="99"/>
      <c r="I737" s="99"/>
      <c r="J737" s="99"/>
    </row>
    <row r="738" spans="2:10" ht="45" x14ac:dyDescent="0.25">
      <c r="B738" s="790"/>
      <c r="C738" s="444" t="s">
        <v>1083</v>
      </c>
      <c r="D738" s="100">
        <v>100</v>
      </c>
      <c r="E738" s="93" t="s">
        <v>454</v>
      </c>
      <c r="F738" s="27"/>
      <c r="G738" s="27"/>
      <c r="H738" s="99"/>
      <c r="I738" s="99"/>
      <c r="J738" s="99"/>
    </row>
    <row r="739" spans="2:10" ht="45" x14ac:dyDescent="0.25">
      <c r="B739" s="790"/>
      <c r="C739" s="444" t="s">
        <v>1084</v>
      </c>
      <c r="D739" s="100">
        <v>100</v>
      </c>
      <c r="E739" s="93" t="s">
        <v>454</v>
      </c>
      <c r="F739" s="27"/>
      <c r="G739" s="27"/>
      <c r="H739" s="99"/>
      <c r="I739" s="99"/>
      <c r="J739" s="99"/>
    </row>
    <row r="740" spans="2:10" ht="45" x14ac:dyDescent="0.25">
      <c r="B740" s="790"/>
      <c r="C740" s="444" t="s">
        <v>1085</v>
      </c>
      <c r="D740" s="100">
        <v>100</v>
      </c>
      <c r="E740" s="93" t="s">
        <v>83</v>
      </c>
      <c r="F740" s="100">
        <v>2.1</v>
      </c>
      <c r="G740" s="100">
        <v>3.4</v>
      </c>
      <c r="H740" s="99">
        <f>I740+J740</f>
        <v>11098</v>
      </c>
      <c r="I740" s="99">
        <v>8954.5</v>
      </c>
      <c r="J740" s="99">
        <v>2143.5</v>
      </c>
    </row>
    <row r="741" spans="2:10" ht="45" x14ac:dyDescent="0.25">
      <c r="B741" s="790"/>
      <c r="C741" s="444" t="s">
        <v>1086</v>
      </c>
      <c r="D741" s="100">
        <v>100</v>
      </c>
      <c r="E741" s="93" t="s">
        <v>83</v>
      </c>
      <c r="F741" s="100">
        <v>1.2</v>
      </c>
      <c r="G741" s="100">
        <v>1.6</v>
      </c>
      <c r="H741" s="99">
        <f t="shared" ref="H741:H748" si="34">I741+J741</f>
        <v>5304.4</v>
      </c>
      <c r="I741" s="99">
        <v>1692.8</v>
      </c>
      <c r="J741" s="99">
        <v>3611.6</v>
      </c>
    </row>
    <row r="742" spans="2:10" ht="45" x14ac:dyDescent="0.25">
      <c r="B742" s="790"/>
      <c r="C742" s="444" t="s">
        <v>1087</v>
      </c>
      <c r="D742" s="100">
        <v>100</v>
      </c>
      <c r="E742" s="93" t="s">
        <v>83</v>
      </c>
      <c r="F742" s="100">
        <v>0.9</v>
      </c>
      <c r="G742" s="100">
        <v>1.4</v>
      </c>
      <c r="H742" s="99">
        <f t="shared" si="34"/>
        <v>3423</v>
      </c>
      <c r="I742" s="99">
        <v>1340</v>
      </c>
      <c r="J742" s="99">
        <v>2083</v>
      </c>
    </row>
    <row r="743" spans="2:10" ht="45" x14ac:dyDescent="0.25">
      <c r="B743" s="790"/>
      <c r="C743" s="444" t="s">
        <v>1088</v>
      </c>
      <c r="D743" s="100">
        <v>100</v>
      </c>
      <c r="E743" s="93" t="s">
        <v>83</v>
      </c>
      <c r="F743" s="100">
        <v>6</v>
      </c>
      <c r="G743" s="100">
        <v>7.9</v>
      </c>
      <c r="H743" s="99">
        <f t="shared" si="34"/>
        <v>11218.7</v>
      </c>
      <c r="I743" s="99">
        <v>3680.1</v>
      </c>
      <c r="J743" s="99">
        <v>7538.6</v>
      </c>
    </row>
    <row r="744" spans="2:10" ht="45" x14ac:dyDescent="0.25">
      <c r="B744" s="790"/>
      <c r="C744" s="444" t="s">
        <v>1089</v>
      </c>
      <c r="D744" s="100">
        <v>100</v>
      </c>
      <c r="E744" s="93" t="s">
        <v>83</v>
      </c>
      <c r="F744" s="100">
        <v>1.1000000000000001</v>
      </c>
      <c r="G744" s="100">
        <v>1.6</v>
      </c>
      <c r="H744" s="99">
        <f t="shared" si="34"/>
        <v>5208</v>
      </c>
      <c r="I744" s="99">
        <v>881</v>
      </c>
      <c r="J744" s="99">
        <v>4327</v>
      </c>
    </row>
    <row r="745" spans="2:10" ht="45" x14ac:dyDescent="0.25">
      <c r="B745" s="790"/>
      <c r="C745" s="444" t="s">
        <v>1090</v>
      </c>
      <c r="D745" s="100">
        <v>100</v>
      </c>
      <c r="E745" s="93" t="s">
        <v>83</v>
      </c>
      <c r="F745" s="100">
        <v>5</v>
      </c>
      <c r="G745" s="100">
        <v>9.5</v>
      </c>
      <c r="H745" s="99">
        <f t="shared" si="34"/>
        <v>12567.2</v>
      </c>
      <c r="I745" s="99">
        <v>5746.4</v>
      </c>
      <c r="J745" s="99">
        <v>6820.8</v>
      </c>
    </row>
    <row r="746" spans="2:10" ht="45" x14ac:dyDescent="0.25">
      <c r="B746" s="790"/>
      <c r="C746" s="444" t="s">
        <v>1091</v>
      </c>
      <c r="D746" s="100">
        <v>100</v>
      </c>
      <c r="E746" s="93" t="s">
        <v>83</v>
      </c>
      <c r="F746" s="100">
        <v>4.8</v>
      </c>
      <c r="G746" s="100">
        <v>7.3</v>
      </c>
      <c r="H746" s="99">
        <f t="shared" si="34"/>
        <v>12716</v>
      </c>
      <c r="I746" s="99">
        <v>4275</v>
      </c>
      <c r="J746" s="99">
        <v>8441</v>
      </c>
    </row>
    <row r="747" spans="2:10" ht="45" x14ac:dyDescent="0.25">
      <c r="B747" s="790"/>
      <c r="C747" s="444" t="s">
        <v>1092</v>
      </c>
      <c r="D747" s="100">
        <v>100</v>
      </c>
      <c r="E747" s="93" t="s">
        <v>83</v>
      </c>
      <c r="F747" s="100">
        <v>2.1</v>
      </c>
      <c r="G747" s="100">
        <v>3.3</v>
      </c>
      <c r="H747" s="99">
        <f t="shared" si="34"/>
        <v>6205</v>
      </c>
      <c r="I747" s="99">
        <v>2569</v>
      </c>
      <c r="J747" s="99">
        <v>3636</v>
      </c>
    </row>
    <row r="748" spans="2:10" ht="45" x14ac:dyDescent="0.25">
      <c r="B748" s="790"/>
      <c r="C748" s="444" t="s">
        <v>1093</v>
      </c>
      <c r="D748" s="100">
        <v>100</v>
      </c>
      <c r="E748" s="93" t="s">
        <v>83</v>
      </c>
      <c r="F748" s="100">
        <v>1.6</v>
      </c>
      <c r="G748" s="100">
        <v>3.2</v>
      </c>
      <c r="H748" s="99">
        <f t="shared" si="34"/>
        <v>6846</v>
      </c>
      <c r="I748" s="99">
        <v>1459</v>
      </c>
      <c r="J748" s="99">
        <v>5387</v>
      </c>
    </row>
    <row r="749" spans="2:10" ht="45" x14ac:dyDescent="0.25">
      <c r="B749" s="790"/>
      <c r="C749" s="444" t="s">
        <v>1105</v>
      </c>
      <c r="D749" s="100">
        <v>100</v>
      </c>
      <c r="E749" s="93" t="s">
        <v>83</v>
      </c>
      <c r="F749" s="100">
        <v>5.2</v>
      </c>
      <c r="G749" s="100">
        <v>6.8</v>
      </c>
      <c r="H749" s="99">
        <f>I749+J749</f>
        <v>11698.8</v>
      </c>
      <c r="I749" s="99">
        <v>9542.5</v>
      </c>
      <c r="J749" s="99">
        <v>2156.3000000000002</v>
      </c>
    </row>
    <row r="750" spans="2:10" ht="45" x14ac:dyDescent="0.25">
      <c r="B750" s="790"/>
      <c r="C750" s="444" t="s">
        <v>1095</v>
      </c>
      <c r="D750" s="100">
        <v>100</v>
      </c>
      <c r="E750" s="93" t="s">
        <v>83</v>
      </c>
      <c r="F750" s="100">
        <v>1.4</v>
      </c>
      <c r="G750" s="100">
        <v>2.4</v>
      </c>
      <c r="H750" s="99">
        <f t="shared" ref="H750:H759" si="35">I750+J750</f>
        <v>4850.1000000000004</v>
      </c>
      <c r="I750" s="99">
        <v>3607</v>
      </c>
      <c r="J750" s="99">
        <v>1243.0999999999999</v>
      </c>
    </row>
    <row r="751" spans="2:10" ht="45" x14ac:dyDescent="0.25">
      <c r="B751" s="790"/>
      <c r="C751" s="444" t="s">
        <v>1096</v>
      </c>
      <c r="D751" s="100">
        <v>100</v>
      </c>
      <c r="E751" s="93" t="s">
        <v>83</v>
      </c>
      <c r="F751" s="100">
        <v>3.8</v>
      </c>
      <c r="G751" s="100">
        <v>5.6</v>
      </c>
      <c r="H751" s="99">
        <f t="shared" si="35"/>
        <v>8780.7999999999993</v>
      </c>
      <c r="I751" s="99">
        <v>6123.5</v>
      </c>
      <c r="J751" s="99">
        <v>2657.3</v>
      </c>
    </row>
    <row r="752" spans="2:10" ht="45" x14ac:dyDescent="0.25">
      <c r="B752" s="790"/>
      <c r="C752" s="444" t="s">
        <v>1097</v>
      </c>
      <c r="D752" s="100">
        <v>100</v>
      </c>
      <c r="E752" s="93" t="s">
        <v>83</v>
      </c>
      <c r="F752" s="100">
        <v>5.2</v>
      </c>
      <c r="G752" s="100">
        <v>6.9</v>
      </c>
      <c r="H752" s="99">
        <f t="shared" si="35"/>
        <v>10619</v>
      </c>
      <c r="I752" s="99">
        <v>4278</v>
      </c>
      <c r="J752" s="99">
        <v>6341</v>
      </c>
    </row>
    <row r="753" spans="2:10" ht="45" x14ac:dyDescent="0.25">
      <c r="B753" s="790"/>
      <c r="C753" s="444" t="s">
        <v>1106</v>
      </c>
      <c r="D753" s="100">
        <v>100</v>
      </c>
      <c r="E753" s="93" t="s">
        <v>83</v>
      </c>
      <c r="F753" s="100">
        <v>9.8000000000000007</v>
      </c>
      <c r="G753" s="100">
        <v>14.1</v>
      </c>
      <c r="H753" s="99">
        <f t="shared" si="35"/>
        <v>22250.5</v>
      </c>
      <c r="I753" s="99">
        <v>19254</v>
      </c>
      <c r="J753" s="99">
        <v>2996.5</v>
      </c>
    </row>
    <row r="754" spans="2:10" ht="45" x14ac:dyDescent="0.25">
      <c r="B754" s="790"/>
      <c r="C754" s="444" t="s">
        <v>1107</v>
      </c>
      <c r="D754" s="100">
        <v>100</v>
      </c>
      <c r="E754" s="93" t="s">
        <v>83</v>
      </c>
      <c r="F754" s="100">
        <v>7.9</v>
      </c>
      <c r="G754" s="100">
        <v>11.9</v>
      </c>
      <c r="H754" s="99">
        <f t="shared" si="35"/>
        <v>18643.900000000001</v>
      </c>
      <c r="I754" s="99">
        <v>16985</v>
      </c>
      <c r="J754" s="99">
        <v>1658.9</v>
      </c>
    </row>
    <row r="755" spans="2:10" ht="45" x14ac:dyDescent="0.25">
      <c r="B755" s="790"/>
      <c r="C755" s="444" t="s">
        <v>1098</v>
      </c>
      <c r="D755" s="100">
        <v>100</v>
      </c>
      <c r="E755" s="93" t="s">
        <v>83</v>
      </c>
      <c r="F755" s="100">
        <v>2.8</v>
      </c>
      <c r="G755" s="100">
        <v>1.1000000000000001</v>
      </c>
      <c r="H755" s="99">
        <f t="shared" si="35"/>
        <v>3189.3</v>
      </c>
      <c r="I755" s="99">
        <v>1017.2</v>
      </c>
      <c r="J755" s="99">
        <v>2172.1</v>
      </c>
    </row>
    <row r="756" spans="2:10" ht="45" x14ac:dyDescent="0.25">
      <c r="B756" s="790"/>
      <c r="C756" s="444" t="s">
        <v>1099</v>
      </c>
      <c r="D756" s="100">
        <v>100</v>
      </c>
      <c r="E756" s="93" t="s">
        <v>83</v>
      </c>
      <c r="F756" s="100">
        <v>1.8</v>
      </c>
      <c r="G756" s="100">
        <v>4.3</v>
      </c>
      <c r="H756" s="99">
        <f t="shared" si="35"/>
        <v>7222.4</v>
      </c>
      <c r="I756" s="99">
        <v>2852</v>
      </c>
      <c r="J756" s="99">
        <v>4370.3999999999996</v>
      </c>
    </row>
    <row r="757" spans="2:10" ht="45" x14ac:dyDescent="0.25">
      <c r="B757" s="790"/>
      <c r="C757" s="444" t="s">
        <v>1100</v>
      </c>
      <c r="D757" s="100">
        <v>100</v>
      </c>
      <c r="E757" s="93" t="s">
        <v>83</v>
      </c>
      <c r="F757" s="100">
        <v>3.4</v>
      </c>
      <c r="G757" s="100">
        <v>1.9</v>
      </c>
      <c r="H757" s="99">
        <f t="shared" si="35"/>
        <v>5851.6</v>
      </c>
      <c r="I757" s="99">
        <v>4987.1000000000004</v>
      </c>
      <c r="J757" s="99">
        <v>864.5</v>
      </c>
    </row>
    <row r="758" spans="2:10" ht="45" x14ac:dyDescent="0.25">
      <c r="B758" s="790"/>
      <c r="C758" s="444" t="s">
        <v>1101</v>
      </c>
      <c r="D758" s="100">
        <v>100</v>
      </c>
      <c r="E758" s="93" t="s">
        <v>83</v>
      </c>
      <c r="F758" s="100">
        <v>0.9</v>
      </c>
      <c r="G758" s="100">
        <v>4.7</v>
      </c>
      <c r="H758" s="99">
        <f t="shared" si="35"/>
        <v>10425.1</v>
      </c>
      <c r="I758" s="99">
        <v>7145</v>
      </c>
      <c r="J758" s="99">
        <v>3280.1</v>
      </c>
    </row>
    <row r="759" spans="2:10" ht="45" x14ac:dyDescent="0.25">
      <c r="B759" s="790"/>
      <c r="C759" s="444" t="s">
        <v>1102</v>
      </c>
      <c r="D759" s="100">
        <v>100</v>
      </c>
      <c r="E759" s="93" t="s">
        <v>83</v>
      </c>
      <c r="F759" s="100">
        <v>0.6</v>
      </c>
      <c r="G759" s="100">
        <v>0.8</v>
      </c>
      <c r="H759" s="99">
        <f t="shared" si="35"/>
        <v>2449.3000000000002</v>
      </c>
      <c r="I759" s="99">
        <v>883.9</v>
      </c>
      <c r="J759" s="99">
        <v>1565.4</v>
      </c>
    </row>
    <row r="760" spans="2:10" s="342" customFormat="1" x14ac:dyDescent="0.25">
      <c r="B760" s="790"/>
      <c r="C760" s="444"/>
      <c r="D760" s="100"/>
      <c r="E760" s="93"/>
      <c r="F760" s="100"/>
      <c r="G760" s="100"/>
      <c r="H760" s="471">
        <f>H709+H710+H711+H712+H713+H731+H732+H733+H734</f>
        <v>47279</v>
      </c>
      <c r="I760" s="99"/>
      <c r="J760" s="99"/>
    </row>
    <row r="761" spans="2:10" x14ac:dyDescent="0.25">
      <c r="B761" s="791"/>
      <c r="C761" s="444"/>
      <c r="D761" s="100"/>
      <c r="E761" s="93"/>
      <c r="F761" s="27"/>
      <c r="G761" s="27"/>
      <c r="H761" s="99"/>
      <c r="I761" s="99"/>
      <c r="J761" s="99"/>
    </row>
    <row r="762" spans="2:10" ht="30" x14ac:dyDescent="0.25">
      <c r="B762" s="789" t="s">
        <v>561</v>
      </c>
      <c r="C762" s="448" t="s">
        <v>1210</v>
      </c>
      <c r="D762" s="100">
        <v>100</v>
      </c>
      <c r="E762" s="111" t="s">
        <v>83</v>
      </c>
      <c r="F762" s="100">
        <v>82.1</v>
      </c>
      <c r="G762" s="100">
        <v>100</v>
      </c>
      <c r="H762" s="99">
        <f>I762+J762</f>
        <v>22640.47</v>
      </c>
      <c r="I762" s="99">
        <v>11149.5</v>
      </c>
      <c r="J762" s="99">
        <v>11490.97</v>
      </c>
    </row>
    <row r="763" spans="2:10" ht="45" x14ac:dyDescent="0.25">
      <c r="B763" s="790"/>
      <c r="C763" s="448" t="s">
        <v>1212</v>
      </c>
      <c r="D763" s="100">
        <v>100</v>
      </c>
      <c r="E763" s="111" t="s">
        <v>62</v>
      </c>
      <c r="F763" s="100">
        <v>66.599999999999994</v>
      </c>
      <c r="G763" s="100">
        <v>80.8</v>
      </c>
      <c r="H763" s="99">
        <f t="shared" ref="H763:H767" si="36">I763+J763</f>
        <v>45523.384000000005</v>
      </c>
      <c r="I763" s="99">
        <v>39293.300000000003</v>
      </c>
      <c r="J763" s="99">
        <v>6230.0839999999998</v>
      </c>
    </row>
    <row r="764" spans="2:10" ht="30" x14ac:dyDescent="0.25">
      <c r="B764" s="790"/>
      <c r="C764" s="448" t="s">
        <v>1211</v>
      </c>
      <c r="D764" s="100">
        <v>100</v>
      </c>
      <c r="E764" s="111" t="s">
        <v>62</v>
      </c>
      <c r="F764" s="100">
        <v>5.2</v>
      </c>
      <c r="G764" s="100">
        <v>9</v>
      </c>
      <c r="H764" s="99">
        <f t="shared" si="36"/>
        <v>945681.74</v>
      </c>
      <c r="I764" s="99">
        <v>8039.5</v>
      </c>
      <c r="J764" s="99">
        <v>937642.24</v>
      </c>
    </row>
    <row r="765" spans="2:10" ht="45" x14ac:dyDescent="0.25">
      <c r="B765" s="790"/>
      <c r="C765" s="448" t="s">
        <v>1213</v>
      </c>
      <c r="D765" s="100">
        <v>100</v>
      </c>
      <c r="E765" s="111" t="s">
        <v>62</v>
      </c>
      <c r="F765" s="100">
        <v>9.1999999999999993</v>
      </c>
      <c r="G765" s="100">
        <v>10.199999999999999</v>
      </c>
      <c r="H765" s="99">
        <f t="shared" si="36"/>
        <v>2015719.07</v>
      </c>
      <c r="I765" s="99">
        <v>9964.83</v>
      </c>
      <c r="J765" s="99">
        <v>2005754.24</v>
      </c>
    </row>
    <row r="766" spans="2:10" ht="45" x14ac:dyDescent="0.25">
      <c r="B766" s="790"/>
      <c r="C766" s="448" t="s">
        <v>1214</v>
      </c>
      <c r="D766" s="100">
        <v>100</v>
      </c>
      <c r="E766" s="93" t="s">
        <v>454</v>
      </c>
      <c r="F766" s="100" t="s">
        <v>40</v>
      </c>
      <c r="G766" s="100" t="s">
        <v>40</v>
      </c>
      <c r="H766" s="99">
        <f t="shared" si="36"/>
        <v>4058</v>
      </c>
      <c r="I766" s="99">
        <v>5</v>
      </c>
      <c r="J766" s="99">
        <v>4053</v>
      </c>
    </row>
    <row r="767" spans="2:10" ht="45" x14ac:dyDescent="0.25">
      <c r="B767" s="791"/>
      <c r="C767" s="448" t="s">
        <v>1215</v>
      </c>
      <c r="D767" s="100">
        <v>100</v>
      </c>
      <c r="E767" s="93" t="s">
        <v>454</v>
      </c>
      <c r="F767" s="100" t="s">
        <v>40</v>
      </c>
      <c r="G767" s="100" t="s">
        <v>40</v>
      </c>
      <c r="H767" s="99">
        <f t="shared" si="36"/>
        <v>2818.24</v>
      </c>
      <c r="I767" s="99">
        <v>1.5</v>
      </c>
      <c r="J767" s="99">
        <v>2816.74</v>
      </c>
    </row>
    <row r="768" spans="2:10" ht="15.75" x14ac:dyDescent="0.25">
      <c r="B768" s="290"/>
      <c r="C768" s="466"/>
      <c r="D768" s="27"/>
      <c r="E768" s="18"/>
      <c r="F768" s="27"/>
      <c r="G768" s="27"/>
      <c r="H768" s="27"/>
      <c r="I768" s="27"/>
      <c r="J768" s="27"/>
    </row>
    <row r="769" spans="2:10" x14ac:dyDescent="0.25">
      <c r="B769" s="939" t="s">
        <v>560</v>
      </c>
      <c r="C769" s="466"/>
      <c r="D769" s="27"/>
      <c r="E769" s="18"/>
      <c r="F769" s="27"/>
      <c r="G769" s="27"/>
      <c r="H769" s="27"/>
      <c r="I769" s="27"/>
      <c r="J769" s="27"/>
    </row>
    <row r="770" spans="2:10" x14ac:dyDescent="0.25">
      <c r="B770" s="940"/>
      <c r="C770" s="466"/>
      <c r="D770" s="27"/>
      <c r="E770" s="18"/>
      <c r="F770" s="27"/>
      <c r="G770" s="27"/>
      <c r="H770" s="27"/>
      <c r="I770" s="27"/>
      <c r="J770" s="27"/>
    </row>
    <row r="771" spans="2:10" x14ac:dyDescent="0.25">
      <c r="B771" s="940"/>
      <c r="C771" s="466"/>
      <c r="D771" s="27"/>
      <c r="E771" s="18"/>
      <c r="F771" s="27"/>
      <c r="G771" s="27"/>
      <c r="H771" s="27"/>
      <c r="I771" s="27"/>
      <c r="J771" s="27"/>
    </row>
    <row r="772" spans="2:10" x14ac:dyDescent="0.25">
      <c r="B772" s="940"/>
      <c r="C772" s="466"/>
      <c r="D772" s="27"/>
      <c r="E772" s="18"/>
      <c r="F772" s="27"/>
      <c r="G772" s="27"/>
      <c r="H772" s="27"/>
      <c r="I772" s="27"/>
      <c r="J772" s="27"/>
    </row>
    <row r="773" spans="2:10" x14ac:dyDescent="0.25">
      <c r="B773" s="940"/>
      <c r="C773" s="466"/>
      <c r="D773" s="27"/>
      <c r="E773" s="18"/>
      <c r="F773" s="27"/>
      <c r="G773" s="27"/>
      <c r="H773" s="27"/>
      <c r="I773" s="27"/>
      <c r="J773" s="27"/>
    </row>
    <row r="774" spans="2:10" x14ac:dyDescent="0.25">
      <c r="B774" s="941"/>
      <c r="C774" s="466"/>
      <c r="D774" s="27"/>
      <c r="E774" s="18"/>
      <c r="F774" s="27"/>
      <c r="G774" s="27"/>
      <c r="H774" s="27"/>
      <c r="I774" s="27"/>
      <c r="J774" s="27"/>
    </row>
    <row r="775" spans="2:10" ht="15.75" x14ac:dyDescent="0.25">
      <c r="B775" s="46"/>
      <c r="C775" s="466"/>
      <c r="D775" s="27"/>
      <c r="E775" s="18"/>
      <c r="F775" s="27"/>
      <c r="G775" s="27"/>
      <c r="H775" s="27"/>
      <c r="I775" s="27"/>
      <c r="J775" s="27"/>
    </row>
    <row r="776" spans="2:10" ht="30" x14ac:dyDescent="0.25">
      <c r="B776" s="789" t="s">
        <v>536</v>
      </c>
      <c r="C776" s="448" t="s">
        <v>537</v>
      </c>
      <c r="D776" s="100">
        <v>100</v>
      </c>
      <c r="E776" s="111" t="s">
        <v>62</v>
      </c>
      <c r="F776" s="100">
        <v>5.3</v>
      </c>
      <c r="G776" s="100" t="s">
        <v>40</v>
      </c>
      <c r="H776" s="99">
        <f t="shared" ref="H776:H787" si="37">I776+J776</f>
        <v>8859.9</v>
      </c>
      <c r="I776" s="99">
        <v>7938.8</v>
      </c>
      <c r="J776" s="99">
        <v>921.1</v>
      </c>
    </row>
    <row r="777" spans="2:10" ht="30" x14ac:dyDescent="0.25">
      <c r="B777" s="790"/>
      <c r="C777" s="448" t="s">
        <v>538</v>
      </c>
      <c r="D777" s="100">
        <v>100</v>
      </c>
      <c r="E777" s="111" t="s">
        <v>62</v>
      </c>
      <c r="F777" s="100">
        <v>8.8000000000000007</v>
      </c>
      <c r="G777" s="100" t="s">
        <v>40</v>
      </c>
      <c r="H777" s="99">
        <f t="shared" si="37"/>
        <v>14316.8</v>
      </c>
      <c r="I777" s="99">
        <v>11499.3</v>
      </c>
      <c r="J777" s="99">
        <v>2817.5</v>
      </c>
    </row>
    <row r="778" spans="2:10" ht="30" x14ac:dyDescent="0.25">
      <c r="B778" s="790"/>
      <c r="C778" s="448" t="s">
        <v>539</v>
      </c>
      <c r="D778" s="100">
        <v>100</v>
      </c>
      <c r="E778" s="111" t="s">
        <v>62</v>
      </c>
      <c r="F778" s="100">
        <v>1.5</v>
      </c>
      <c r="G778" s="100" t="s">
        <v>40</v>
      </c>
      <c r="H778" s="99">
        <f t="shared" si="37"/>
        <v>6663</v>
      </c>
      <c r="I778" s="99">
        <v>5821.9</v>
      </c>
      <c r="J778" s="99">
        <v>841.1</v>
      </c>
    </row>
    <row r="779" spans="2:10" ht="30" x14ac:dyDescent="0.25">
      <c r="B779" s="790"/>
      <c r="C779" s="448" t="s">
        <v>540</v>
      </c>
      <c r="D779" s="100">
        <v>100</v>
      </c>
      <c r="E779" s="111" t="s">
        <v>62</v>
      </c>
      <c r="F779" s="100">
        <v>11.1</v>
      </c>
      <c r="G779" s="100" t="s">
        <v>40</v>
      </c>
      <c r="H779" s="99">
        <f t="shared" si="37"/>
        <v>13018.9</v>
      </c>
      <c r="I779" s="99">
        <v>11390.6</v>
      </c>
      <c r="J779" s="99">
        <v>1628.3</v>
      </c>
    </row>
    <row r="780" spans="2:10" ht="30" x14ac:dyDescent="0.25">
      <c r="B780" s="790"/>
      <c r="C780" s="448" t="s">
        <v>544</v>
      </c>
      <c r="D780" s="100">
        <v>100</v>
      </c>
      <c r="E780" s="111" t="s">
        <v>62</v>
      </c>
      <c r="F780" s="100">
        <v>5.2</v>
      </c>
      <c r="G780" s="100" t="s">
        <v>40</v>
      </c>
      <c r="H780" s="99">
        <f t="shared" si="37"/>
        <v>19894</v>
      </c>
      <c r="I780" s="99">
        <v>17563.400000000001</v>
      </c>
      <c r="J780" s="99">
        <v>2330.6</v>
      </c>
    </row>
    <row r="781" spans="2:10" ht="30" x14ac:dyDescent="0.25">
      <c r="B781" s="790"/>
      <c r="C781" s="448" t="s">
        <v>541</v>
      </c>
      <c r="D781" s="100">
        <v>100</v>
      </c>
      <c r="E781" s="111" t="s">
        <v>62</v>
      </c>
      <c r="F781" s="100">
        <v>1</v>
      </c>
      <c r="G781" s="100" t="s">
        <v>40</v>
      </c>
      <c r="H781" s="99">
        <f t="shared" si="37"/>
        <v>4876.7999999999993</v>
      </c>
      <c r="I781" s="99">
        <v>4591.8999999999996</v>
      </c>
      <c r="J781" s="99">
        <v>284.89999999999998</v>
      </c>
    </row>
    <row r="782" spans="2:10" ht="30" x14ac:dyDescent="0.25">
      <c r="B782" s="790"/>
      <c r="C782" s="448" t="s">
        <v>542</v>
      </c>
      <c r="D782" s="100">
        <v>100</v>
      </c>
      <c r="E782" s="111" t="s">
        <v>62</v>
      </c>
      <c r="F782" s="100">
        <v>8.1</v>
      </c>
      <c r="G782" s="100" t="s">
        <v>40</v>
      </c>
      <c r="H782" s="99">
        <f t="shared" si="37"/>
        <v>22854.399999999998</v>
      </c>
      <c r="I782" s="99">
        <v>19661.8</v>
      </c>
      <c r="J782" s="99">
        <v>3192.6</v>
      </c>
    </row>
    <row r="783" spans="2:10" ht="30" x14ac:dyDescent="0.25">
      <c r="B783" s="790"/>
      <c r="C783" s="448" t="s">
        <v>543</v>
      </c>
      <c r="D783" s="100">
        <v>100</v>
      </c>
      <c r="E783" s="111" t="s">
        <v>62</v>
      </c>
      <c r="F783" s="100">
        <v>5.9</v>
      </c>
      <c r="G783" s="100" t="s">
        <v>40</v>
      </c>
      <c r="H783" s="99">
        <f t="shared" si="37"/>
        <v>23395</v>
      </c>
      <c r="I783" s="99">
        <v>19448.5</v>
      </c>
      <c r="J783" s="99">
        <v>3946.5</v>
      </c>
    </row>
    <row r="784" spans="2:10" ht="30" x14ac:dyDescent="0.25">
      <c r="B784" s="790"/>
      <c r="C784" s="448" t="s">
        <v>545</v>
      </c>
      <c r="D784" s="100">
        <v>100</v>
      </c>
      <c r="E784" s="111" t="s">
        <v>62</v>
      </c>
      <c r="F784" s="100">
        <v>4.0999999999999996</v>
      </c>
      <c r="G784" s="100" t="s">
        <v>40</v>
      </c>
      <c r="H784" s="99">
        <f t="shared" si="37"/>
        <v>10672.699999999999</v>
      </c>
      <c r="I784" s="99">
        <v>9051.2999999999993</v>
      </c>
      <c r="J784" s="99">
        <v>1621.4</v>
      </c>
    </row>
    <row r="785" spans="2:10" ht="30" x14ac:dyDescent="0.25">
      <c r="B785" s="790"/>
      <c r="C785" s="448" t="s">
        <v>546</v>
      </c>
      <c r="D785" s="100">
        <v>100</v>
      </c>
      <c r="E785" s="111" t="s">
        <v>62</v>
      </c>
      <c r="F785" s="100">
        <v>5.9</v>
      </c>
      <c r="G785" s="100" t="s">
        <v>40</v>
      </c>
      <c r="H785" s="99">
        <f t="shared" si="37"/>
        <v>17926.7</v>
      </c>
      <c r="I785" s="99">
        <v>15744.3</v>
      </c>
      <c r="J785" s="99">
        <v>2182.4</v>
      </c>
    </row>
    <row r="786" spans="2:10" x14ac:dyDescent="0.25">
      <c r="B786" s="790"/>
      <c r="C786" s="448" t="s">
        <v>332</v>
      </c>
      <c r="D786" s="100">
        <v>100</v>
      </c>
      <c r="E786" s="111" t="s">
        <v>83</v>
      </c>
      <c r="F786" s="100">
        <v>5</v>
      </c>
      <c r="G786" s="100" t="s">
        <v>40</v>
      </c>
      <c r="H786" s="100">
        <f t="shared" si="37"/>
        <v>3268.5</v>
      </c>
      <c r="I786" s="100">
        <v>1767.2</v>
      </c>
      <c r="J786" s="100">
        <v>1501.3</v>
      </c>
    </row>
    <row r="787" spans="2:10" x14ac:dyDescent="0.25">
      <c r="B787" s="790"/>
      <c r="C787" s="448" t="s">
        <v>547</v>
      </c>
      <c r="D787" s="100">
        <v>100</v>
      </c>
      <c r="E787" s="111" t="s">
        <v>83</v>
      </c>
      <c r="F787" s="100">
        <v>10.7</v>
      </c>
      <c r="G787" s="100" t="s">
        <v>40</v>
      </c>
      <c r="H787" s="100">
        <f t="shared" si="37"/>
        <v>5936.9</v>
      </c>
      <c r="I787" s="100">
        <v>2951.9</v>
      </c>
      <c r="J787" s="100">
        <v>2985</v>
      </c>
    </row>
    <row r="788" spans="2:10" x14ac:dyDescent="0.25">
      <c r="B788" s="790"/>
      <c r="C788" s="448" t="s">
        <v>549</v>
      </c>
      <c r="D788" s="100">
        <v>100</v>
      </c>
      <c r="E788" s="111" t="s">
        <v>83</v>
      </c>
      <c r="F788" s="100">
        <v>1.8</v>
      </c>
      <c r="G788" s="100" t="s">
        <v>40</v>
      </c>
      <c r="H788" s="100">
        <v>0</v>
      </c>
      <c r="I788" s="100">
        <v>0</v>
      </c>
      <c r="J788" s="100">
        <v>0</v>
      </c>
    </row>
    <row r="789" spans="2:10" ht="30" x14ac:dyDescent="0.25">
      <c r="B789" s="790"/>
      <c r="C789" s="448" t="s">
        <v>548</v>
      </c>
      <c r="D789" s="100">
        <v>100</v>
      </c>
      <c r="E789" s="111" t="s">
        <v>83</v>
      </c>
      <c r="F789" s="100">
        <v>2.1</v>
      </c>
      <c r="G789" s="100" t="s">
        <v>40</v>
      </c>
      <c r="H789" s="100">
        <v>0</v>
      </c>
      <c r="I789" s="100">
        <v>0</v>
      </c>
      <c r="J789" s="100">
        <v>0</v>
      </c>
    </row>
    <row r="790" spans="2:10" ht="30" x14ac:dyDescent="0.25">
      <c r="B790" s="790"/>
      <c r="C790" s="448" t="s">
        <v>550</v>
      </c>
      <c r="D790" s="100">
        <v>100</v>
      </c>
      <c r="E790" s="111" t="s">
        <v>83</v>
      </c>
      <c r="F790" s="100">
        <v>1.9</v>
      </c>
      <c r="G790" s="100" t="s">
        <v>40</v>
      </c>
      <c r="H790" s="100">
        <v>0</v>
      </c>
      <c r="I790" s="100">
        <v>0</v>
      </c>
      <c r="J790" s="100">
        <v>0</v>
      </c>
    </row>
    <row r="791" spans="2:10" ht="30" x14ac:dyDescent="0.25">
      <c r="B791" s="790"/>
      <c r="C791" s="448" t="s">
        <v>551</v>
      </c>
      <c r="D791" s="100">
        <v>100</v>
      </c>
      <c r="E791" s="111" t="s">
        <v>83</v>
      </c>
      <c r="F791" s="100">
        <v>1.9</v>
      </c>
      <c r="G791" s="100" t="s">
        <v>40</v>
      </c>
      <c r="H791" s="100">
        <v>0</v>
      </c>
      <c r="I791" s="100">
        <v>0</v>
      </c>
      <c r="J791" s="100">
        <v>0</v>
      </c>
    </row>
    <row r="792" spans="2:10" ht="30" x14ac:dyDescent="0.25">
      <c r="B792" s="790"/>
      <c r="C792" s="448" t="s">
        <v>554</v>
      </c>
      <c r="D792" s="100">
        <v>100</v>
      </c>
      <c r="E792" s="111" t="s">
        <v>83</v>
      </c>
      <c r="F792" s="100">
        <v>1.9</v>
      </c>
      <c r="G792" s="100" t="s">
        <v>40</v>
      </c>
      <c r="H792" s="100">
        <v>0</v>
      </c>
      <c r="I792" s="100">
        <v>0</v>
      </c>
      <c r="J792" s="100">
        <v>0</v>
      </c>
    </row>
    <row r="793" spans="2:10" ht="30" x14ac:dyDescent="0.25">
      <c r="B793" s="790"/>
      <c r="C793" s="448" t="s">
        <v>555</v>
      </c>
      <c r="D793" s="100">
        <v>100</v>
      </c>
      <c r="E793" s="111" t="s">
        <v>83</v>
      </c>
      <c r="F793" s="100">
        <v>3.2</v>
      </c>
      <c r="G793" s="100" t="s">
        <v>40</v>
      </c>
      <c r="H793" s="100">
        <v>0</v>
      </c>
      <c r="I793" s="100">
        <v>0</v>
      </c>
      <c r="J793" s="100">
        <v>0</v>
      </c>
    </row>
    <row r="794" spans="2:10" ht="45" x14ac:dyDescent="0.25">
      <c r="B794" s="790"/>
      <c r="C794" s="448" t="s">
        <v>1125</v>
      </c>
      <c r="D794" s="100">
        <v>100</v>
      </c>
      <c r="E794" s="111" t="s">
        <v>92</v>
      </c>
      <c r="F794" s="100" t="s">
        <v>40</v>
      </c>
      <c r="G794" s="100" t="s">
        <v>40</v>
      </c>
      <c r="H794" s="99">
        <f>I794+J794</f>
        <v>2706.8999999999996</v>
      </c>
      <c r="I794" s="100">
        <v>239.2</v>
      </c>
      <c r="J794" s="99">
        <v>2467.6999999999998</v>
      </c>
    </row>
    <row r="795" spans="2:10" ht="30" x14ac:dyDescent="0.25">
      <c r="B795" s="790"/>
      <c r="C795" s="448" t="s">
        <v>556</v>
      </c>
      <c r="D795" s="100">
        <v>100</v>
      </c>
      <c r="E795" s="111" t="s">
        <v>92</v>
      </c>
      <c r="F795" s="100" t="s">
        <v>40</v>
      </c>
      <c r="G795" s="100" t="s">
        <v>40</v>
      </c>
      <c r="H795" s="99">
        <f>I795+J795</f>
        <v>3260.9</v>
      </c>
      <c r="I795" s="100">
        <v>0</v>
      </c>
      <c r="J795" s="99">
        <v>3260.9</v>
      </c>
    </row>
    <row r="796" spans="2:10" ht="30" x14ac:dyDescent="0.25">
      <c r="B796" s="790"/>
      <c r="C796" s="448" t="s">
        <v>1124</v>
      </c>
      <c r="D796" s="100">
        <v>100</v>
      </c>
      <c r="E796" s="111" t="s">
        <v>92</v>
      </c>
      <c r="F796" s="100" t="s">
        <v>40</v>
      </c>
      <c r="G796" s="100" t="s">
        <v>40</v>
      </c>
      <c r="H796" s="99">
        <f>I796+J796</f>
        <v>17099.599999999999</v>
      </c>
      <c r="I796" s="100">
        <v>542.79999999999995</v>
      </c>
      <c r="J796" s="99">
        <v>16556.8</v>
      </c>
    </row>
    <row r="797" spans="2:10" ht="30" x14ac:dyDescent="0.25">
      <c r="B797" s="790"/>
      <c r="C797" s="448" t="s">
        <v>558</v>
      </c>
      <c r="D797" s="100">
        <v>100</v>
      </c>
      <c r="E797" s="111" t="s">
        <v>92</v>
      </c>
      <c r="F797" s="100" t="s">
        <v>40</v>
      </c>
      <c r="G797" s="100" t="s">
        <v>40</v>
      </c>
      <c r="H797" s="99">
        <f>I797+J797</f>
        <v>8414.2999999999993</v>
      </c>
      <c r="I797" s="100">
        <v>215.8</v>
      </c>
      <c r="J797" s="99">
        <v>8198.5</v>
      </c>
    </row>
    <row r="798" spans="2:10" ht="30" x14ac:dyDescent="0.25">
      <c r="B798" s="791"/>
      <c r="C798" s="448" t="s">
        <v>557</v>
      </c>
      <c r="D798" s="100">
        <v>100</v>
      </c>
      <c r="E798" s="111" t="s">
        <v>92</v>
      </c>
      <c r="F798" s="100" t="s">
        <v>40</v>
      </c>
      <c r="G798" s="100" t="s">
        <v>40</v>
      </c>
      <c r="H798" s="99">
        <f>I798+J798</f>
        <v>2032.1000000000001</v>
      </c>
      <c r="I798" s="100">
        <v>84.4</v>
      </c>
      <c r="J798" s="99">
        <v>1947.7</v>
      </c>
    </row>
    <row r="799" spans="2:10" ht="15.75" x14ac:dyDescent="0.25">
      <c r="B799" s="289"/>
      <c r="C799" s="448"/>
      <c r="D799" s="100"/>
      <c r="E799" s="111"/>
      <c r="F799" s="100"/>
      <c r="G799" s="100"/>
      <c r="H799" s="99"/>
      <c r="I799" s="100"/>
      <c r="J799" s="99"/>
    </row>
    <row r="800" spans="2:10" x14ac:dyDescent="0.25">
      <c r="B800" s="789" t="s">
        <v>559</v>
      </c>
      <c r="C800" s="488" t="s">
        <v>1264</v>
      </c>
      <c r="D800" s="100">
        <v>100</v>
      </c>
      <c r="E800" s="111" t="s">
        <v>1274</v>
      </c>
      <c r="F800" s="100">
        <v>100</v>
      </c>
      <c r="G800" s="100">
        <v>100</v>
      </c>
      <c r="H800" s="99">
        <f t="shared" ref="H800:H812" si="38">I800+J800</f>
        <v>1979</v>
      </c>
      <c r="I800" s="100">
        <v>0</v>
      </c>
      <c r="J800" s="99">
        <v>1979</v>
      </c>
    </row>
    <row r="801" spans="2:10" x14ac:dyDescent="0.25">
      <c r="B801" s="790"/>
      <c r="C801" s="488" t="s">
        <v>1265</v>
      </c>
      <c r="D801" s="100">
        <v>100</v>
      </c>
      <c r="E801" s="111" t="s">
        <v>92</v>
      </c>
      <c r="F801" s="100">
        <v>100</v>
      </c>
      <c r="G801" s="100">
        <v>100</v>
      </c>
      <c r="H801" s="99">
        <f t="shared" si="38"/>
        <v>2199</v>
      </c>
      <c r="I801" s="100">
        <v>0</v>
      </c>
      <c r="J801" s="99">
        <v>2199</v>
      </c>
    </row>
    <row r="802" spans="2:10" x14ac:dyDescent="0.25">
      <c r="B802" s="790"/>
      <c r="C802" s="448" t="s">
        <v>1302</v>
      </c>
      <c r="D802" s="100">
        <v>100</v>
      </c>
      <c r="E802" s="111" t="s">
        <v>92</v>
      </c>
      <c r="F802" s="100" t="s">
        <v>40</v>
      </c>
      <c r="G802" s="100" t="s">
        <v>40</v>
      </c>
      <c r="H802" s="99">
        <f t="shared" si="38"/>
        <v>2769</v>
      </c>
      <c r="I802" s="100">
        <v>0</v>
      </c>
      <c r="J802" s="99">
        <v>2769</v>
      </c>
    </row>
    <row r="803" spans="2:10" x14ac:dyDescent="0.25">
      <c r="B803" s="790"/>
      <c r="C803" s="448" t="s">
        <v>1266</v>
      </c>
      <c r="D803" s="100">
        <v>100</v>
      </c>
      <c r="E803" s="111" t="s">
        <v>92</v>
      </c>
      <c r="F803" s="100" t="s">
        <v>40</v>
      </c>
      <c r="G803" s="100" t="s">
        <v>40</v>
      </c>
      <c r="H803" s="99">
        <f t="shared" si="38"/>
        <v>1605</v>
      </c>
      <c r="I803" s="100">
        <v>0</v>
      </c>
      <c r="J803" s="99">
        <v>1605</v>
      </c>
    </row>
    <row r="804" spans="2:10" x14ac:dyDescent="0.25">
      <c r="B804" s="790"/>
      <c r="C804" s="448" t="s">
        <v>1267</v>
      </c>
      <c r="D804" s="100">
        <v>100</v>
      </c>
      <c r="E804" s="111" t="s">
        <v>92</v>
      </c>
      <c r="F804" s="100" t="s">
        <v>40</v>
      </c>
      <c r="G804" s="100" t="s">
        <v>40</v>
      </c>
      <c r="H804" s="99">
        <f t="shared" si="38"/>
        <v>2513</v>
      </c>
      <c r="I804" s="100">
        <v>0</v>
      </c>
      <c r="J804" s="99">
        <v>2513</v>
      </c>
    </row>
    <row r="805" spans="2:10" x14ac:dyDescent="0.25">
      <c r="B805" s="790"/>
      <c r="C805" s="448" t="s">
        <v>1268</v>
      </c>
      <c r="D805" s="100">
        <v>100</v>
      </c>
      <c r="E805" s="111" t="s">
        <v>92</v>
      </c>
      <c r="F805" s="100" t="s">
        <v>40</v>
      </c>
      <c r="G805" s="100" t="s">
        <v>40</v>
      </c>
      <c r="H805" s="99">
        <f t="shared" si="38"/>
        <v>715</v>
      </c>
      <c r="I805" s="100">
        <v>0</v>
      </c>
      <c r="J805" s="99">
        <v>715</v>
      </c>
    </row>
    <row r="806" spans="2:10" x14ac:dyDescent="0.25">
      <c r="B806" s="790"/>
      <c r="C806" s="448" t="s">
        <v>1269</v>
      </c>
      <c r="D806" s="100">
        <v>100</v>
      </c>
      <c r="E806" s="111" t="s">
        <v>92</v>
      </c>
      <c r="F806" s="100" t="s">
        <v>40</v>
      </c>
      <c r="G806" s="100" t="s">
        <v>40</v>
      </c>
      <c r="H806" s="99">
        <f t="shared" si="38"/>
        <v>1837</v>
      </c>
      <c r="I806" s="100">
        <v>148</v>
      </c>
      <c r="J806" s="99">
        <v>1689</v>
      </c>
    </row>
    <row r="807" spans="2:10" x14ac:dyDescent="0.25">
      <c r="B807" s="790"/>
      <c r="C807" s="448" t="s">
        <v>1270</v>
      </c>
      <c r="D807" s="100">
        <v>100</v>
      </c>
      <c r="E807" s="111" t="s">
        <v>92</v>
      </c>
      <c r="F807" s="100" t="s">
        <v>40</v>
      </c>
      <c r="G807" s="100" t="s">
        <v>40</v>
      </c>
      <c r="H807" s="99">
        <f t="shared" si="38"/>
        <v>1998</v>
      </c>
      <c r="I807" s="100">
        <v>0</v>
      </c>
      <c r="J807" s="99">
        <v>1998</v>
      </c>
    </row>
    <row r="808" spans="2:10" x14ac:dyDescent="0.25">
      <c r="B808" s="790"/>
      <c r="C808" s="448" t="s">
        <v>1271</v>
      </c>
      <c r="D808" s="100">
        <v>100</v>
      </c>
      <c r="E808" s="111" t="s">
        <v>92</v>
      </c>
      <c r="F808" s="100" t="s">
        <v>40</v>
      </c>
      <c r="G808" s="100" t="s">
        <v>40</v>
      </c>
      <c r="H808" s="99">
        <f t="shared" si="38"/>
        <v>1467</v>
      </c>
      <c r="I808" s="100">
        <v>0</v>
      </c>
      <c r="J808" s="99">
        <v>1467</v>
      </c>
    </row>
    <row r="809" spans="2:10" x14ac:dyDescent="0.25">
      <c r="B809" s="790"/>
      <c r="C809" s="448" t="s">
        <v>1272</v>
      </c>
      <c r="D809" s="100">
        <v>100</v>
      </c>
      <c r="E809" s="111" t="s">
        <v>92</v>
      </c>
      <c r="F809" s="27" t="s">
        <v>40</v>
      </c>
      <c r="G809" s="27" t="s">
        <v>40</v>
      </c>
      <c r="H809" s="99">
        <f t="shared" si="38"/>
        <v>1901</v>
      </c>
      <c r="I809" s="100">
        <v>0</v>
      </c>
      <c r="J809" s="100">
        <v>1901</v>
      </c>
    </row>
    <row r="810" spans="2:10" x14ac:dyDescent="0.25">
      <c r="B810" s="790"/>
      <c r="C810" s="448" t="s">
        <v>1275</v>
      </c>
      <c r="D810" s="100">
        <v>100</v>
      </c>
      <c r="E810" s="111" t="s">
        <v>92</v>
      </c>
      <c r="F810" s="27" t="s">
        <v>40</v>
      </c>
      <c r="G810" s="27" t="s">
        <v>40</v>
      </c>
      <c r="H810" s="99">
        <f t="shared" si="38"/>
        <v>4118</v>
      </c>
      <c r="I810" s="100">
        <v>100</v>
      </c>
      <c r="J810" s="100">
        <v>4018</v>
      </c>
    </row>
    <row r="811" spans="2:10" ht="30" x14ac:dyDescent="0.25">
      <c r="B811" s="790"/>
      <c r="C811" s="448" t="s">
        <v>1276</v>
      </c>
      <c r="D811" s="100">
        <v>100</v>
      </c>
      <c r="E811" s="111" t="s">
        <v>92</v>
      </c>
      <c r="F811" s="27" t="s">
        <v>40</v>
      </c>
      <c r="G811" s="27" t="s">
        <v>40</v>
      </c>
      <c r="H811" s="99">
        <f t="shared" si="38"/>
        <v>13003</v>
      </c>
      <c r="I811" s="100">
        <v>171</v>
      </c>
      <c r="J811" s="100">
        <v>12832</v>
      </c>
    </row>
    <row r="812" spans="2:10" x14ac:dyDescent="0.25">
      <c r="B812" s="790"/>
      <c r="C812" s="448" t="s">
        <v>1277</v>
      </c>
      <c r="D812" s="100">
        <v>100</v>
      </c>
      <c r="E812" s="111" t="s">
        <v>92</v>
      </c>
      <c r="F812" s="27" t="s">
        <v>40</v>
      </c>
      <c r="G812" s="27" t="s">
        <v>40</v>
      </c>
      <c r="H812" s="99">
        <f t="shared" si="38"/>
        <v>1776</v>
      </c>
      <c r="I812" s="100">
        <v>0</v>
      </c>
      <c r="J812" s="100">
        <v>1776</v>
      </c>
    </row>
    <row r="813" spans="2:10" x14ac:dyDescent="0.25">
      <c r="B813" s="790"/>
      <c r="C813" s="448" t="s">
        <v>1278</v>
      </c>
      <c r="D813" s="100">
        <v>100</v>
      </c>
      <c r="E813" s="111" t="s">
        <v>83</v>
      </c>
      <c r="F813" s="27" t="s">
        <v>40</v>
      </c>
      <c r="G813" s="27" t="s">
        <v>40</v>
      </c>
      <c r="H813" s="99">
        <f>I813+J813</f>
        <v>1073</v>
      </c>
      <c r="I813" s="99">
        <v>584</v>
      </c>
      <c r="J813" s="99">
        <v>489</v>
      </c>
    </row>
    <row r="814" spans="2:10" x14ac:dyDescent="0.25">
      <c r="B814" s="790"/>
      <c r="C814" s="448" t="s">
        <v>1279</v>
      </c>
      <c r="D814" s="100">
        <v>100</v>
      </c>
      <c r="E814" s="111" t="s">
        <v>83</v>
      </c>
      <c r="F814" s="100">
        <v>1.4</v>
      </c>
      <c r="G814" s="100">
        <v>3.9</v>
      </c>
      <c r="H814" s="99">
        <f t="shared" ref="H814:H826" si="39">I814+J814</f>
        <v>1992</v>
      </c>
      <c r="I814" s="99">
        <v>813</v>
      </c>
      <c r="J814" s="99">
        <v>1179</v>
      </c>
    </row>
    <row r="815" spans="2:10" x14ac:dyDescent="0.25">
      <c r="B815" s="790"/>
      <c r="C815" s="448" t="s">
        <v>1280</v>
      </c>
      <c r="D815" s="100">
        <v>100</v>
      </c>
      <c r="E815" s="111" t="s">
        <v>83</v>
      </c>
      <c r="F815" s="100">
        <v>1.4</v>
      </c>
      <c r="G815" s="100">
        <v>4.2</v>
      </c>
      <c r="H815" s="99">
        <f t="shared" si="39"/>
        <v>1950</v>
      </c>
      <c r="I815" s="99">
        <v>698</v>
      </c>
      <c r="J815" s="99">
        <v>1252</v>
      </c>
    </row>
    <row r="816" spans="2:10" x14ac:dyDescent="0.25">
      <c r="B816" s="790"/>
      <c r="C816" s="448" t="s">
        <v>1300</v>
      </c>
      <c r="D816" s="100">
        <v>100</v>
      </c>
      <c r="E816" s="111" t="s">
        <v>83</v>
      </c>
      <c r="F816" s="100">
        <v>5.7</v>
      </c>
      <c r="G816" s="100">
        <v>15.7</v>
      </c>
      <c r="H816" s="99">
        <f t="shared" si="39"/>
        <v>5818</v>
      </c>
      <c r="I816" s="99">
        <v>2875</v>
      </c>
      <c r="J816" s="99">
        <v>2943</v>
      </c>
    </row>
    <row r="817" spans="2:10" ht="30" x14ac:dyDescent="0.25">
      <c r="B817" s="790"/>
      <c r="C817" s="448" t="s">
        <v>1282</v>
      </c>
      <c r="D817" s="100">
        <v>100</v>
      </c>
      <c r="E817" s="111" t="s">
        <v>83</v>
      </c>
      <c r="F817" s="100">
        <v>1.2</v>
      </c>
      <c r="G817" s="100">
        <v>3.1</v>
      </c>
      <c r="H817" s="99">
        <f t="shared" si="39"/>
        <v>1750</v>
      </c>
      <c r="I817" s="99">
        <v>745</v>
      </c>
      <c r="J817" s="99">
        <v>1005</v>
      </c>
    </row>
    <row r="818" spans="2:10" x14ac:dyDescent="0.25">
      <c r="B818" s="790"/>
      <c r="C818" s="448" t="s">
        <v>1283</v>
      </c>
      <c r="D818" s="100">
        <v>100</v>
      </c>
      <c r="E818" s="111" t="s">
        <v>83</v>
      </c>
      <c r="F818" s="100">
        <v>3.5</v>
      </c>
      <c r="G818" s="100">
        <v>9.4</v>
      </c>
      <c r="H818" s="99">
        <f t="shared" si="39"/>
        <v>4050</v>
      </c>
      <c r="I818" s="99">
        <v>2083</v>
      </c>
      <c r="J818" s="99">
        <v>1967</v>
      </c>
    </row>
    <row r="819" spans="2:10" x14ac:dyDescent="0.25">
      <c r="B819" s="790"/>
      <c r="C819" s="448" t="s">
        <v>1284</v>
      </c>
      <c r="D819" s="100">
        <v>100</v>
      </c>
      <c r="E819" s="111" t="s">
        <v>83</v>
      </c>
      <c r="F819" s="100">
        <v>1</v>
      </c>
      <c r="G819" s="100">
        <v>2.8</v>
      </c>
      <c r="H819" s="99">
        <f t="shared" si="39"/>
        <v>1753</v>
      </c>
      <c r="I819" s="99">
        <v>793</v>
      </c>
      <c r="J819" s="99">
        <v>960</v>
      </c>
    </row>
    <row r="820" spans="2:10" ht="30" x14ac:dyDescent="0.25">
      <c r="B820" s="790"/>
      <c r="C820" s="448" t="s">
        <v>1285</v>
      </c>
      <c r="D820" s="100">
        <v>100</v>
      </c>
      <c r="E820" s="111" t="s">
        <v>83</v>
      </c>
      <c r="F820" s="100">
        <v>3.8</v>
      </c>
      <c r="G820" s="100">
        <v>15</v>
      </c>
      <c r="H820" s="99">
        <f t="shared" si="39"/>
        <v>4036</v>
      </c>
      <c r="I820" s="99">
        <v>2190</v>
      </c>
      <c r="J820" s="99">
        <v>1846</v>
      </c>
    </row>
    <row r="821" spans="2:10" x14ac:dyDescent="0.25">
      <c r="B821" s="790"/>
      <c r="C821" s="448" t="s">
        <v>1286</v>
      </c>
      <c r="D821" s="100">
        <v>100</v>
      </c>
      <c r="E821" s="111" t="s">
        <v>83</v>
      </c>
      <c r="F821" s="100">
        <v>5</v>
      </c>
      <c r="G821" s="100">
        <v>13</v>
      </c>
      <c r="H821" s="99">
        <f t="shared" si="39"/>
        <v>5024</v>
      </c>
      <c r="I821" s="99">
        <v>2688</v>
      </c>
      <c r="J821" s="99">
        <v>2336</v>
      </c>
    </row>
    <row r="822" spans="2:10" x14ac:dyDescent="0.25">
      <c r="B822" s="790"/>
      <c r="C822" s="448" t="s">
        <v>1287</v>
      </c>
      <c r="D822" s="100">
        <v>100</v>
      </c>
      <c r="E822" s="111" t="s">
        <v>83</v>
      </c>
      <c r="F822" s="100">
        <v>4.5</v>
      </c>
      <c r="G822" s="100">
        <v>10.199999999999999</v>
      </c>
      <c r="H822" s="99">
        <f t="shared" si="39"/>
        <v>6464</v>
      </c>
      <c r="I822" s="99">
        <v>2260</v>
      </c>
      <c r="J822" s="99">
        <v>4204</v>
      </c>
    </row>
    <row r="823" spans="2:10" x14ac:dyDescent="0.25">
      <c r="B823" s="790"/>
      <c r="C823" s="448" t="s">
        <v>1288</v>
      </c>
      <c r="D823" s="100">
        <v>100</v>
      </c>
      <c r="E823" s="111" t="s">
        <v>83</v>
      </c>
      <c r="F823" s="100">
        <v>1.4</v>
      </c>
      <c r="G823" s="100">
        <v>3.9</v>
      </c>
      <c r="H823" s="99">
        <f t="shared" si="39"/>
        <v>2651</v>
      </c>
      <c r="I823" s="99">
        <v>1140</v>
      </c>
      <c r="J823" s="99">
        <v>1511</v>
      </c>
    </row>
    <row r="824" spans="2:10" x14ac:dyDescent="0.25">
      <c r="B824" s="790"/>
      <c r="C824" s="448" t="s">
        <v>1289</v>
      </c>
      <c r="D824" s="100">
        <v>100</v>
      </c>
      <c r="E824" s="111" t="s">
        <v>83</v>
      </c>
      <c r="F824" s="100">
        <v>2</v>
      </c>
      <c r="G824" s="100">
        <v>5.8</v>
      </c>
      <c r="H824" s="99">
        <f t="shared" si="39"/>
        <v>1748</v>
      </c>
      <c r="I824" s="99">
        <v>1009</v>
      </c>
      <c r="J824" s="99">
        <v>739</v>
      </c>
    </row>
    <row r="825" spans="2:10" x14ac:dyDescent="0.25">
      <c r="B825" s="790"/>
      <c r="C825" s="448" t="s">
        <v>1290</v>
      </c>
      <c r="D825" s="100">
        <v>100</v>
      </c>
      <c r="E825" s="111" t="s">
        <v>83</v>
      </c>
      <c r="F825" s="100">
        <v>3.7</v>
      </c>
      <c r="G825" s="100">
        <v>10.3</v>
      </c>
      <c r="H825" s="99">
        <f t="shared" si="39"/>
        <v>4986</v>
      </c>
      <c r="I825" s="99">
        <v>2590</v>
      </c>
      <c r="J825" s="99">
        <v>2396</v>
      </c>
    </row>
    <row r="826" spans="2:10" ht="30" x14ac:dyDescent="0.25">
      <c r="B826" s="790"/>
      <c r="C826" s="448" t="s">
        <v>1291</v>
      </c>
      <c r="D826" s="100">
        <v>100</v>
      </c>
      <c r="E826" s="111" t="s">
        <v>83</v>
      </c>
      <c r="F826" s="100">
        <v>1</v>
      </c>
      <c r="G826" s="100">
        <v>2.8</v>
      </c>
      <c r="H826" s="99">
        <f t="shared" si="39"/>
        <v>1712</v>
      </c>
      <c r="I826" s="99">
        <v>783</v>
      </c>
      <c r="J826" s="99">
        <v>929</v>
      </c>
    </row>
    <row r="827" spans="2:10" x14ac:dyDescent="0.25">
      <c r="B827" s="790"/>
      <c r="C827" s="448" t="s">
        <v>1292</v>
      </c>
      <c r="D827" s="100">
        <v>100</v>
      </c>
      <c r="E827" s="111" t="s">
        <v>62</v>
      </c>
      <c r="F827" s="100">
        <v>11.1</v>
      </c>
      <c r="G827" s="100">
        <v>2.4</v>
      </c>
      <c r="H827" s="99">
        <f>I827+J827</f>
        <v>23570</v>
      </c>
      <c r="I827" s="99">
        <v>19401</v>
      </c>
      <c r="J827" s="99">
        <v>4169</v>
      </c>
    </row>
    <row r="828" spans="2:10" x14ac:dyDescent="0.25">
      <c r="B828" s="790"/>
      <c r="C828" s="448" t="s">
        <v>1293</v>
      </c>
      <c r="D828" s="100">
        <v>100</v>
      </c>
      <c r="E828" s="111" t="s">
        <v>62</v>
      </c>
      <c r="F828" s="100">
        <v>8.1</v>
      </c>
      <c r="G828" s="100" t="s">
        <v>40</v>
      </c>
      <c r="H828" s="99">
        <f t="shared" ref="H828:H834" si="40">I828+J828</f>
        <v>31465</v>
      </c>
      <c r="I828" s="99">
        <v>25842</v>
      </c>
      <c r="J828" s="99">
        <v>5623</v>
      </c>
    </row>
    <row r="829" spans="2:10" x14ac:dyDescent="0.25">
      <c r="B829" s="790"/>
      <c r="C829" s="448" t="s">
        <v>1294</v>
      </c>
      <c r="D829" s="100">
        <v>100</v>
      </c>
      <c r="E829" s="111" t="s">
        <v>62</v>
      </c>
      <c r="F829" s="100">
        <v>4.0999999999999996</v>
      </c>
      <c r="G829" s="100">
        <v>41.1</v>
      </c>
      <c r="H829" s="99">
        <f t="shared" si="40"/>
        <v>16634</v>
      </c>
      <c r="I829" s="99">
        <v>13165</v>
      </c>
      <c r="J829" s="99">
        <v>3469</v>
      </c>
    </row>
    <row r="830" spans="2:10" x14ac:dyDescent="0.25">
      <c r="B830" s="790"/>
      <c r="C830" s="448" t="s">
        <v>1295</v>
      </c>
      <c r="D830" s="100">
        <v>100</v>
      </c>
      <c r="E830" s="111" t="s">
        <v>62</v>
      </c>
      <c r="F830" s="100">
        <v>6.9</v>
      </c>
      <c r="G830" s="100">
        <v>6.1</v>
      </c>
      <c r="H830" s="99">
        <f t="shared" si="40"/>
        <v>18706</v>
      </c>
      <c r="I830" s="99">
        <v>15838</v>
      </c>
      <c r="J830" s="99">
        <v>2868</v>
      </c>
    </row>
    <row r="831" spans="2:10" ht="30" x14ac:dyDescent="0.25">
      <c r="B831" s="790"/>
      <c r="C831" s="448" t="s">
        <v>1296</v>
      </c>
      <c r="D831" s="100">
        <v>100</v>
      </c>
      <c r="E831" s="111" t="s">
        <v>62</v>
      </c>
      <c r="F831" s="100">
        <v>7.7</v>
      </c>
      <c r="G831" s="100">
        <v>35.299999999999997</v>
      </c>
      <c r="H831" s="99">
        <f t="shared" si="40"/>
        <v>24999</v>
      </c>
      <c r="I831" s="99">
        <v>20837</v>
      </c>
      <c r="J831" s="99">
        <v>4162</v>
      </c>
    </row>
    <row r="832" spans="2:10" x14ac:dyDescent="0.25">
      <c r="B832" s="790"/>
      <c r="C832" s="448" t="s">
        <v>1297</v>
      </c>
      <c r="D832" s="100">
        <v>100</v>
      </c>
      <c r="E832" s="111" t="s">
        <v>62</v>
      </c>
      <c r="F832" s="100">
        <v>8.4</v>
      </c>
      <c r="G832" s="100">
        <v>8.1999999999999993</v>
      </c>
      <c r="H832" s="99">
        <f t="shared" si="40"/>
        <v>12617</v>
      </c>
      <c r="I832" s="99">
        <v>9318</v>
      </c>
      <c r="J832" s="99">
        <v>3299</v>
      </c>
    </row>
    <row r="833" spans="2:10" x14ac:dyDescent="0.25">
      <c r="B833" s="790"/>
      <c r="C833" s="448" t="s">
        <v>1298</v>
      </c>
      <c r="D833" s="100">
        <v>100</v>
      </c>
      <c r="E833" s="111" t="s">
        <v>62</v>
      </c>
      <c r="F833" s="100">
        <v>5.9</v>
      </c>
      <c r="G833" s="100">
        <v>23.9</v>
      </c>
      <c r="H833" s="99">
        <f t="shared" si="40"/>
        <v>14014</v>
      </c>
      <c r="I833" s="99">
        <v>10968</v>
      </c>
      <c r="J833" s="99">
        <v>3046</v>
      </c>
    </row>
    <row r="834" spans="2:10" x14ac:dyDescent="0.25">
      <c r="B834" s="791"/>
      <c r="C834" s="448" t="s">
        <v>1299</v>
      </c>
      <c r="D834" s="100">
        <v>100</v>
      </c>
      <c r="E834" s="111" t="s">
        <v>62</v>
      </c>
      <c r="F834" s="100">
        <v>11.4</v>
      </c>
      <c r="G834" s="100">
        <v>36.1</v>
      </c>
      <c r="H834" s="99">
        <f t="shared" si="40"/>
        <v>28923</v>
      </c>
      <c r="I834" s="99">
        <v>24457</v>
      </c>
      <c r="J834" s="99">
        <v>4466</v>
      </c>
    </row>
    <row r="835" spans="2:10" s="342" customFormat="1" ht="15.75" x14ac:dyDescent="0.25">
      <c r="B835" s="289"/>
      <c r="C835" s="448"/>
      <c r="D835" s="100"/>
      <c r="E835" s="111"/>
      <c r="F835" s="100"/>
      <c r="G835" s="100"/>
      <c r="H835" s="471">
        <f>H800+H801</f>
        <v>4178</v>
      </c>
      <c r="I835" s="99"/>
      <c r="J835" s="99"/>
    </row>
    <row r="836" spans="2:10" ht="15.75" x14ac:dyDescent="0.25">
      <c r="B836" s="46"/>
      <c r="C836" s="448"/>
      <c r="D836" s="27"/>
      <c r="E836" s="18"/>
      <c r="F836" s="27"/>
      <c r="G836" s="27"/>
      <c r="H836" s="27"/>
      <c r="I836" s="27"/>
      <c r="J836" s="27"/>
    </row>
    <row r="837" spans="2:10" ht="30" x14ac:dyDescent="0.25">
      <c r="B837" s="46" t="s">
        <v>76</v>
      </c>
      <c r="C837" s="466" t="s">
        <v>75</v>
      </c>
      <c r="D837" s="27"/>
      <c r="E837" s="18"/>
      <c r="F837" s="27"/>
      <c r="G837" s="27"/>
      <c r="H837" s="27">
        <v>380.5</v>
      </c>
      <c r="I837" s="27">
        <v>380.5</v>
      </c>
      <c r="J837" s="27">
        <v>0</v>
      </c>
    </row>
    <row r="838" spans="2:10" ht="15.75" x14ac:dyDescent="0.25">
      <c r="B838" s="46"/>
      <c r="C838" s="466"/>
      <c r="D838" s="59"/>
      <c r="E838" s="53"/>
      <c r="F838" s="59"/>
      <c r="G838" s="59"/>
      <c r="H838" s="59"/>
      <c r="I838" s="59"/>
      <c r="J838" s="60"/>
    </row>
    <row r="839" spans="2:10" ht="45" x14ac:dyDescent="0.25">
      <c r="B839" s="926" t="s">
        <v>35</v>
      </c>
      <c r="C839" s="447" t="s">
        <v>675</v>
      </c>
      <c r="D839" s="308">
        <v>100</v>
      </c>
      <c r="E839" s="93" t="s">
        <v>83</v>
      </c>
      <c r="F839" s="131">
        <v>11.2</v>
      </c>
      <c r="G839" s="131">
        <v>16.8</v>
      </c>
      <c r="H839" s="432">
        <f t="shared" ref="H839:H862" si="41">I839+J839</f>
        <v>8355.7000000000007</v>
      </c>
      <c r="I839" s="432">
        <v>4162.1000000000004</v>
      </c>
      <c r="J839" s="432">
        <v>4193.6000000000004</v>
      </c>
    </row>
    <row r="840" spans="2:10" ht="45" x14ac:dyDescent="0.25">
      <c r="B840" s="927"/>
      <c r="C840" s="447" t="s">
        <v>674</v>
      </c>
      <c r="D840" s="308">
        <v>100</v>
      </c>
      <c r="E840" s="93" t="s">
        <v>83</v>
      </c>
      <c r="F840" s="141">
        <v>5.3</v>
      </c>
      <c r="G840" s="228">
        <v>10</v>
      </c>
      <c r="H840" s="310">
        <f t="shared" si="41"/>
        <v>3960.8999999999996</v>
      </c>
      <c r="I840" s="310">
        <v>1967.6</v>
      </c>
      <c r="J840" s="412">
        <v>1993.3</v>
      </c>
    </row>
    <row r="841" spans="2:10" ht="45" x14ac:dyDescent="0.25">
      <c r="B841" s="927"/>
      <c r="C841" s="447" t="s">
        <v>673</v>
      </c>
      <c r="D841" s="308">
        <v>100</v>
      </c>
      <c r="E841" s="93" t="s">
        <v>83</v>
      </c>
      <c r="F841" s="141">
        <v>9.5</v>
      </c>
      <c r="G841" s="141">
        <v>13.9</v>
      </c>
      <c r="H841" s="310">
        <f t="shared" si="41"/>
        <v>6791.5</v>
      </c>
      <c r="I841" s="310">
        <v>3221.9</v>
      </c>
      <c r="J841" s="412">
        <v>3569.6</v>
      </c>
    </row>
    <row r="842" spans="2:10" ht="45" x14ac:dyDescent="0.25">
      <c r="B842" s="927"/>
      <c r="C842" s="447" t="s">
        <v>672</v>
      </c>
      <c r="D842" s="308">
        <v>100</v>
      </c>
      <c r="E842" s="93" t="s">
        <v>83</v>
      </c>
      <c r="F842" s="141">
        <v>12.7</v>
      </c>
      <c r="G842" s="141">
        <v>14.9</v>
      </c>
      <c r="H842" s="310">
        <f t="shared" si="41"/>
        <v>9758.7999999999993</v>
      </c>
      <c r="I842" s="310">
        <v>4370.3999999999996</v>
      </c>
      <c r="J842" s="412">
        <v>5388.4</v>
      </c>
    </row>
    <row r="843" spans="2:10" ht="45" x14ac:dyDescent="0.25">
      <c r="B843" s="927"/>
      <c r="C843" s="452" t="s">
        <v>678</v>
      </c>
      <c r="D843" s="308">
        <v>100</v>
      </c>
      <c r="E843" s="93" t="s">
        <v>83</v>
      </c>
      <c r="F843" s="141">
        <v>5.7</v>
      </c>
      <c r="G843" s="141">
        <v>7.2</v>
      </c>
      <c r="H843" s="310">
        <f t="shared" si="41"/>
        <v>6540.7000000000007</v>
      </c>
      <c r="I843" s="310">
        <v>2681.9</v>
      </c>
      <c r="J843" s="412">
        <v>3858.8</v>
      </c>
    </row>
    <row r="844" spans="2:10" ht="45" x14ac:dyDescent="0.25">
      <c r="B844" s="927"/>
      <c r="C844" s="452" t="s">
        <v>671</v>
      </c>
      <c r="D844" s="308">
        <v>100</v>
      </c>
      <c r="E844" s="93" t="s">
        <v>83</v>
      </c>
      <c r="F844" s="141">
        <v>6.7</v>
      </c>
      <c r="G844" s="228">
        <v>8</v>
      </c>
      <c r="H844" s="310">
        <f t="shared" si="41"/>
        <v>5486.2000000000007</v>
      </c>
      <c r="I844" s="310">
        <v>2721.3</v>
      </c>
      <c r="J844" s="412">
        <v>2764.9</v>
      </c>
    </row>
    <row r="845" spans="2:10" ht="45" x14ac:dyDescent="0.25">
      <c r="B845" s="927"/>
      <c r="C845" s="447" t="s">
        <v>670</v>
      </c>
      <c r="D845" s="308">
        <v>100</v>
      </c>
      <c r="E845" s="93" t="s">
        <v>83</v>
      </c>
      <c r="F845" s="141">
        <v>2.2999999999999998</v>
      </c>
      <c r="G845" s="141">
        <v>1.7</v>
      </c>
      <c r="H845" s="310">
        <f t="shared" si="41"/>
        <v>1894.9</v>
      </c>
      <c r="I845" s="310">
        <v>906</v>
      </c>
      <c r="J845" s="412">
        <v>988.9</v>
      </c>
    </row>
    <row r="846" spans="2:10" ht="45" x14ac:dyDescent="0.25">
      <c r="B846" s="927"/>
      <c r="C846" s="447" t="s">
        <v>669</v>
      </c>
      <c r="D846" s="308">
        <v>100</v>
      </c>
      <c r="E846" s="93" t="s">
        <v>83</v>
      </c>
      <c r="F846" s="141">
        <v>3.4</v>
      </c>
      <c r="G846" s="228">
        <v>5</v>
      </c>
      <c r="H846" s="310">
        <f t="shared" si="41"/>
        <v>2686.1</v>
      </c>
      <c r="I846" s="310">
        <v>945</v>
      </c>
      <c r="J846" s="412">
        <v>1741.1</v>
      </c>
    </row>
    <row r="847" spans="2:10" ht="45" x14ac:dyDescent="0.25">
      <c r="B847" s="927"/>
      <c r="C847" s="447" t="s">
        <v>668</v>
      </c>
      <c r="D847" s="308">
        <v>100</v>
      </c>
      <c r="E847" s="93" t="s">
        <v>83</v>
      </c>
      <c r="F847" s="412">
        <v>7</v>
      </c>
      <c r="G847" s="412">
        <v>10</v>
      </c>
      <c r="H847" s="310">
        <f t="shared" si="41"/>
        <v>5542.1</v>
      </c>
      <c r="I847" s="310">
        <v>2781.9</v>
      </c>
      <c r="J847" s="412">
        <v>2760.2</v>
      </c>
    </row>
    <row r="848" spans="2:10" ht="45" x14ac:dyDescent="0.25">
      <c r="B848" s="927"/>
      <c r="C848" s="447" t="s">
        <v>667</v>
      </c>
      <c r="D848" s="308">
        <v>100</v>
      </c>
      <c r="E848" s="93" t="s">
        <v>83</v>
      </c>
      <c r="F848" s="412">
        <v>0.9</v>
      </c>
      <c r="G848" s="412">
        <v>1</v>
      </c>
      <c r="H848" s="310">
        <f t="shared" si="41"/>
        <v>1333.2</v>
      </c>
      <c r="I848" s="310">
        <v>583.20000000000005</v>
      </c>
      <c r="J848" s="412">
        <v>750</v>
      </c>
    </row>
    <row r="849" spans="2:10" ht="45" x14ac:dyDescent="0.25">
      <c r="B849" s="927"/>
      <c r="C849" s="452" t="s">
        <v>666</v>
      </c>
      <c r="D849" s="308">
        <v>100</v>
      </c>
      <c r="E849" s="93" t="s">
        <v>83</v>
      </c>
      <c r="F849" s="141">
        <v>0.1</v>
      </c>
      <c r="G849" s="141">
        <v>0.2</v>
      </c>
      <c r="H849" s="310">
        <f t="shared" si="41"/>
        <v>1133.8</v>
      </c>
      <c r="I849" s="309">
        <v>581.9</v>
      </c>
      <c r="J849" s="141">
        <v>551.9</v>
      </c>
    </row>
    <row r="850" spans="2:10" ht="45" x14ac:dyDescent="0.25">
      <c r="B850" s="927"/>
      <c r="C850" s="452" t="s">
        <v>665</v>
      </c>
      <c r="D850" s="308">
        <v>100</v>
      </c>
      <c r="E850" s="93" t="s">
        <v>83</v>
      </c>
      <c r="F850" s="412">
        <v>3</v>
      </c>
      <c r="G850" s="412">
        <v>3.7</v>
      </c>
      <c r="H850" s="310">
        <f t="shared" si="41"/>
        <v>2475.5</v>
      </c>
      <c r="I850" s="310">
        <v>1643.4</v>
      </c>
      <c r="J850" s="412">
        <v>832.1</v>
      </c>
    </row>
    <row r="851" spans="2:10" ht="45" x14ac:dyDescent="0.25">
      <c r="B851" s="927"/>
      <c r="C851" s="452" t="s">
        <v>664</v>
      </c>
      <c r="D851" s="308">
        <v>100</v>
      </c>
      <c r="E851" s="93" t="s">
        <v>83</v>
      </c>
      <c r="F851" s="412">
        <v>4.4000000000000004</v>
      </c>
      <c r="G851" s="412">
        <v>7.1</v>
      </c>
      <c r="H851" s="310">
        <f t="shared" si="41"/>
        <v>3620.2</v>
      </c>
      <c r="I851" s="310">
        <v>1683.3</v>
      </c>
      <c r="J851" s="412">
        <v>1936.9</v>
      </c>
    </row>
    <row r="852" spans="2:10" ht="45" x14ac:dyDescent="0.25">
      <c r="B852" s="927"/>
      <c r="C852" s="452" t="s">
        <v>680</v>
      </c>
      <c r="D852" s="100">
        <v>100</v>
      </c>
      <c r="E852" s="167" t="s">
        <v>62</v>
      </c>
      <c r="F852" s="412">
        <v>24.755532681420483</v>
      </c>
      <c r="G852" s="412" t="s">
        <v>40</v>
      </c>
      <c r="H852" s="310">
        <f t="shared" si="41"/>
        <v>32935.9</v>
      </c>
      <c r="I852" s="310">
        <v>27185.5</v>
      </c>
      <c r="J852" s="412">
        <v>5750.4</v>
      </c>
    </row>
    <row r="853" spans="2:10" ht="45" x14ac:dyDescent="0.25">
      <c r="B853" s="927"/>
      <c r="C853" s="452" t="s">
        <v>681</v>
      </c>
      <c r="D853" s="409">
        <v>100</v>
      </c>
      <c r="E853" s="171" t="s">
        <v>62</v>
      </c>
      <c r="F853" s="412">
        <v>8.2346886258363359</v>
      </c>
      <c r="G853" s="412" t="s">
        <v>40</v>
      </c>
      <c r="H853" s="310">
        <f t="shared" si="41"/>
        <v>17331.599999999999</v>
      </c>
      <c r="I853" s="310">
        <v>14734.4</v>
      </c>
      <c r="J853" s="412">
        <v>2597.1999999999998</v>
      </c>
    </row>
    <row r="854" spans="2:10" ht="45" x14ac:dyDescent="0.25">
      <c r="B854" s="927"/>
      <c r="C854" s="452" t="s">
        <v>682</v>
      </c>
      <c r="D854" s="409">
        <v>100</v>
      </c>
      <c r="E854" s="171" t="s">
        <v>62</v>
      </c>
      <c r="F854" s="412">
        <v>13.226968605249615</v>
      </c>
      <c r="G854" s="412" t="s">
        <v>40</v>
      </c>
      <c r="H854" s="310">
        <f t="shared" si="41"/>
        <v>23547.9</v>
      </c>
      <c r="I854" s="310">
        <v>19511.7</v>
      </c>
      <c r="J854" s="412">
        <v>4036.2</v>
      </c>
    </row>
    <row r="855" spans="2:10" ht="45" x14ac:dyDescent="0.25">
      <c r="B855" s="927"/>
      <c r="C855" s="452" t="s">
        <v>683</v>
      </c>
      <c r="D855" s="409">
        <v>100</v>
      </c>
      <c r="E855" s="171" t="s">
        <v>62</v>
      </c>
      <c r="F855" s="412">
        <v>9.8816263510036038</v>
      </c>
      <c r="G855" s="412" t="s">
        <v>40</v>
      </c>
      <c r="H855" s="310">
        <f t="shared" si="41"/>
        <v>16481</v>
      </c>
      <c r="I855" s="310">
        <v>14426.8</v>
      </c>
      <c r="J855" s="412">
        <v>2054.1999999999998</v>
      </c>
    </row>
    <row r="856" spans="2:10" ht="45" x14ac:dyDescent="0.25">
      <c r="B856" s="927"/>
      <c r="C856" s="452" t="s">
        <v>684</v>
      </c>
      <c r="D856" s="409">
        <v>100</v>
      </c>
      <c r="E856" s="171" t="s">
        <v>62</v>
      </c>
      <c r="F856" s="412">
        <v>13.741636644364386</v>
      </c>
      <c r="G856" s="412" t="s">
        <v>40</v>
      </c>
      <c r="H856" s="310">
        <f t="shared" si="41"/>
        <v>30673.4</v>
      </c>
      <c r="I856" s="310">
        <v>25734.2</v>
      </c>
      <c r="J856" s="412">
        <v>4939.2</v>
      </c>
    </row>
    <row r="857" spans="2:10" ht="45" x14ac:dyDescent="0.25">
      <c r="B857" s="927"/>
      <c r="C857" s="452" t="s">
        <v>685</v>
      </c>
      <c r="D857" s="399">
        <v>100</v>
      </c>
      <c r="E857" s="93" t="s">
        <v>306</v>
      </c>
      <c r="F857" s="412" t="s">
        <v>40</v>
      </c>
      <c r="G857" s="412" t="s">
        <v>40</v>
      </c>
      <c r="H857" s="310">
        <f t="shared" si="41"/>
        <v>4020.8</v>
      </c>
      <c r="I857" s="310">
        <v>0</v>
      </c>
      <c r="J857" s="412">
        <v>4020.8</v>
      </c>
    </row>
    <row r="858" spans="2:10" ht="45" x14ac:dyDescent="0.25">
      <c r="B858" s="927"/>
      <c r="C858" s="452" t="s">
        <v>686</v>
      </c>
      <c r="D858" s="399">
        <v>100</v>
      </c>
      <c r="E858" s="93" t="s">
        <v>454</v>
      </c>
      <c r="F858" s="412" t="s">
        <v>40</v>
      </c>
      <c r="G858" s="412" t="s">
        <v>40</v>
      </c>
      <c r="H858" s="310">
        <f t="shared" si="41"/>
        <v>2991.1</v>
      </c>
      <c r="I858" s="310">
        <v>0</v>
      </c>
      <c r="J858" s="412">
        <v>2991.1</v>
      </c>
    </row>
    <row r="859" spans="2:10" ht="60" x14ac:dyDescent="0.25">
      <c r="B859" s="927"/>
      <c r="C859" s="452" t="s">
        <v>687</v>
      </c>
      <c r="D859" s="172">
        <v>100</v>
      </c>
      <c r="E859" s="407" t="s">
        <v>92</v>
      </c>
      <c r="F859" s="412" t="s">
        <v>40</v>
      </c>
      <c r="G859" s="412" t="s">
        <v>40</v>
      </c>
      <c r="H859" s="310">
        <f t="shared" si="41"/>
        <v>2347.5</v>
      </c>
      <c r="I859" s="310">
        <v>0</v>
      </c>
      <c r="J859" s="312">
        <v>2347.5</v>
      </c>
    </row>
    <row r="860" spans="2:10" ht="45" x14ac:dyDescent="0.25">
      <c r="B860" s="927"/>
      <c r="C860" s="452" t="s">
        <v>688</v>
      </c>
      <c r="D860" s="172">
        <v>100</v>
      </c>
      <c r="E860" s="407" t="s">
        <v>92</v>
      </c>
      <c r="F860" s="412" t="s">
        <v>40</v>
      </c>
      <c r="G860" s="412" t="s">
        <v>40</v>
      </c>
      <c r="H860" s="310">
        <f t="shared" si="41"/>
        <v>25218.3</v>
      </c>
      <c r="I860" s="310">
        <v>1650</v>
      </c>
      <c r="J860" s="412">
        <v>23568.3</v>
      </c>
    </row>
    <row r="861" spans="2:10" ht="45" x14ac:dyDescent="0.25">
      <c r="B861" s="927"/>
      <c r="C861" s="452" t="s">
        <v>689</v>
      </c>
      <c r="D861" s="172">
        <v>100</v>
      </c>
      <c r="E861" s="407" t="s">
        <v>92</v>
      </c>
      <c r="F861" s="412" t="s">
        <v>40</v>
      </c>
      <c r="G861" s="412" t="s">
        <v>40</v>
      </c>
      <c r="H861" s="310">
        <f t="shared" si="41"/>
        <v>8574.2000000000007</v>
      </c>
      <c r="I861" s="310">
        <v>209.2</v>
      </c>
      <c r="J861" s="412">
        <v>8365</v>
      </c>
    </row>
    <row r="862" spans="2:10" ht="45" x14ac:dyDescent="0.25">
      <c r="B862" s="928"/>
      <c r="C862" s="452" t="s">
        <v>690</v>
      </c>
      <c r="D862" s="172">
        <v>100</v>
      </c>
      <c r="E862" s="93" t="s">
        <v>454</v>
      </c>
      <c r="F862" s="412" t="s">
        <v>40</v>
      </c>
      <c r="G862" s="412" t="s">
        <v>40</v>
      </c>
      <c r="H862" s="310">
        <f t="shared" si="41"/>
        <v>2236.6999999999998</v>
      </c>
      <c r="I862" s="310">
        <v>0</v>
      </c>
      <c r="J862" s="412">
        <v>2236.6999999999998</v>
      </c>
    </row>
    <row r="863" spans="2:10" ht="15.75" x14ac:dyDescent="0.25">
      <c r="B863" s="47"/>
      <c r="C863" s="467"/>
      <c r="D863" s="41"/>
      <c r="E863" s="41"/>
      <c r="F863" s="41"/>
      <c r="G863" s="41"/>
      <c r="H863" s="42"/>
      <c r="I863" s="42"/>
      <c r="J863" s="41"/>
    </row>
    <row r="864" spans="2:10" ht="45" x14ac:dyDescent="0.25">
      <c r="B864" s="789" t="s">
        <v>82</v>
      </c>
      <c r="C864" s="447" t="s">
        <v>360</v>
      </c>
      <c r="D864" s="100">
        <v>100</v>
      </c>
      <c r="E864" s="167" t="s">
        <v>62</v>
      </c>
      <c r="F864" s="405">
        <v>58</v>
      </c>
      <c r="G864" s="405">
        <v>47.5</v>
      </c>
      <c r="H864" s="97">
        <f t="shared" ref="H864:H874" si="42">J864+I864</f>
        <v>34604.199999999997</v>
      </c>
      <c r="I864" s="97">
        <v>28475.200000000001</v>
      </c>
      <c r="J864" s="405">
        <v>6129</v>
      </c>
    </row>
    <row r="865" spans="2:10" ht="45" x14ac:dyDescent="0.25">
      <c r="B865" s="790"/>
      <c r="C865" s="448" t="s">
        <v>361</v>
      </c>
      <c r="D865" s="100">
        <v>100</v>
      </c>
      <c r="E865" s="167" t="s">
        <v>62</v>
      </c>
      <c r="F865" s="405">
        <v>4.5999999999999996</v>
      </c>
      <c r="G865" s="405">
        <v>7.5</v>
      </c>
      <c r="H865" s="97">
        <f t="shared" si="42"/>
        <v>5827.8</v>
      </c>
      <c r="I865" s="97">
        <v>5134</v>
      </c>
      <c r="J865" s="405">
        <v>693.8</v>
      </c>
    </row>
    <row r="866" spans="2:10" ht="45" x14ac:dyDescent="0.25">
      <c r="B866" s="790"/>
      <c r="C866" s="448" t="s">
        <v>362</v>
      </c>
      <c r="D866" s="100">
        <v>100</v>
      </c>
      <c r="E866" s="167" t="s">
        <v>62</v>
      </c>
      <c r="F866" s="405">
        <v>10.4</v>
      </c>
      <c r="G866" s="405">
        <v>19.899999999999999</v>
      </c>
      <c r="H866" s="97">
        <f t="shared" si="42"/>
        <v>15593.199999999999</v>
      </c>
      <c r="I866" s="97">
        <v>12841.3</v>
      </c>
      <c r="J866" s="405">
        <v>2751.9</v>
      </c>
    </row>
    <row r="867" spans="2:10" ht="45" x14ac:dyDescent="0.25">
      <c r="B867" s="790"/>
      <c r="C867" s="444" t="s">
        <v>363</v>
      </c>
      <c r="D867" s="100">
        <v>100</v>
      </c>
      <c r="E867" s="167" t="s">
        <v>62</v>
      </c>
      <c r="F867" s="405">
        <v>11.3</v>
      </c>
      <c r="G867" s="405">
        <v>17.100000000000001</v>
      </c>
      <c r="H867" s="97">
        <f t="shared" si="42"/>
        <v>13374.9</v>
      </c>
      <c r="I867" s="97">
        <v>11693.9</v>
      </c>
      <c r="J867" s="405">
        <v>1681</v>
      </c>
    </row>
    <row r="868" spans="2:10" ht="45" x14ac:dyDescent="0.25">
      <c r="B868" s="790"/>
      <c r="C868" s="444" t="s">
        <v>359</v>
      </c>
      <c r="D868" s="100">
        <v>100</v>
      </c>
      <c r="E868" s="167" t="s">
        <v>62</v>
      </c>
      <c r="F868" s="405">
        <v>5.4</v>
      </c>
      <c r="G868" s="405">
        <v>11.8</v>
      </c>
      <c r="H868" s="97">
        <f t="shared" si="42"/>
        <v>9277.3000000000011</v>
      </c>
      <c r="I868" s="97">
        <v>7710.6</v>
      </c>
      <c r="J868" s="405">
        <v>1566.7</v>
      </c>
    </row>
    <row r="869" spans="2:10" ht="45" x14ac:dyDescent="0.25">
      <c r="B869" s="790"/>
      <c r="C869" s="444" t="s">
        <v>358</v>
      </c>
      <c r="D869" s="100">
        <v>100</v>
      </c>
      <c r="E869" s="93" t="s">
        <v>83</v>
      </c>
      <c r="F869" s="95">
        <v>2.1</v>
      </c>
      <c r="G869" s="95">
        <v>2.5</v>
      </c>
      <c r="H869" s="98">
        <f t="shared" si="42"/>
        <v>968.40000000000009</v>
      </c>
      <c r="I869" s="98">
        <v>564.6</v>
      </c>
      <c r="J869" s="95">
        <v>403.8</v>
      </c>
    </row>
    <row r="870" spans="2:10" ht="45" x14ac:dyDescent="0.25">
      <c r="B870" s="790"/>
      <c r="C870" s="444" t="s">
        <v>357</v>
      </c>
      <c r="D870" s="100">
        <v>100</v>
      </c>
      <c r="E870" s="93" t="s">
        <v>83</v>
      </c>
      <c r="F870" s="95">
        <v>2.9</v>
      </c>
      <c r="G870" s="95">
        <v>6.3</v>
      </c>
      <c r="H870" s="97">
        <f t="shared" si="42"/>
        <v>1531.2</v>
      </c>
      <c r="I870" s="97">
        <v>910.2</v>
      </c>
      <c r="J870" s="405">
        <v>621</v>
      </c>
    </row>
    <row r="871" spans="2:10" ht="45" x14ac:dyDescent="0.25">
      <c r="B871" s="790"/>
      <c r="C871" s="444" t="s">
        <v>356</v>
      </c>
      <c r="D871" s="100">
        <v>100</v>
      </c>
      <c r="E871" s="93" t="s">
        <v>83</v>
      </c>
      <c r="F871" s="95">
        <v>3.2</v>
      </c>
      <c r="G871" s="95">
        <v>3.9</v>
      </c>
      <c r="H871" s="97">
        <f t="shared" si="42"/>
        <v>1014.0999999999999</v>
      </c>
      <c r="I871" s="97">
        <v>575.9</v>
      </c>
      <c r="J871" s="405">
        <v>438.2</v>
      </c>
    </row>
    <row r="872" spans="2:10" ht="45" x14ac:dyDescent="0.25">
      <c r="B872" s="790"/>
      <c r="C872" s="444" t="s">
        <v>355</v>
      </c>
      <c r="D872" s="100">
        <v>100</v>
      </c>
      <c r="E872" s="93" t="s">
        <v>83</v>
      </c>
      <c r="F872" s="95">
        <v>2.7</v>
      </c>
      <c r="G872" s="95">
        <v>4.5</v>
      </c>
      <c r="H872" s="97">
        <f t="shared" si="42"/>
        <v>1083.0999999999999</v>
      </c>
      <c r="I872" s="97">
        <v>583.20000000000005</v>
      </c>
      <c r="J872" s="405">
        <v>499.9</v>
      </c>
    </row>
    <row r="873" spans="2:10" ht="45" x14ac:dyDescent="0.25">
      <c r="B873" s="790"/>
      <c r="C873" s="444" t="s">
        <v>354</v>
      </c>
      <c r="D873" s="100">
        <v>100</v>
      </c>
      <c r="E873" s="93" t="s">
        <v>83</v>
      </c>
      <c r="F873" s="95">
        <v>2.9</v>
      </c>
      <c r="G873" s="95">
        <v>7.3</v>
      </c>
      <c r="H873" s="97">
        <f t="shared" si="42"/>
        <v>1827</v>
      </c>
      <c r="I873" s="97">
        <v>860.1</v>
      </c>
      <c r="J873" s="405">
        <v>966.9</v>
      </c>
    </row>
    <row r="874" spans="2:10" ht="45" x14ac:dyDescent="0.25">
      <c r="B874" s="790"/>
      <c r="C874" s="444" t="s">
        <v>466</v>
      </c>
      <c r="D874" s="100">
        <v>100</v>
      </c>
      <c r="E874" s="93" t="s">
        <v>83</v>
      </c>
      <c r="F874" s="95">
        <v>30.4</v>
      </c>
      <c r="G874" s="95">
        <v>29.5</v>
      </c>
      <c r="H874" s="97">
        <f t="shared" si="42"/>
        <v>8302.2999999999993</v>
      </c>
      <c r="I874" s="97">
        <v>4569.6000000000004</v>
      </c>
      <c r="J874" s="405">
        <v>3732.7</v>
      </c>
    </row>
    <row r="875" spans="2:10" ht="45" x14ac:dyDescent="0.25">
      <c r="B875" s="791"/>
      <c r="C875" s="444" t="s">
        <v>467</v>
      </c>
      <c r="D875" s="100">
        <v>100</v>
      </c>
      <c r="E875" s="93" t="s">
        <v>83</v>
      </c>
      <c r="F875" s="156">
        <v>31.5</v>
      </c>
      <c r="G875" s="156">
        <v>42.1</v>
      </c>
      <c r="H875" s="99">
        <v>10167.299999999999</v>
      </c>
      <c r="I875" s="99">
        <v>5334.6</v>
      </c>
      <c r="J875" s="99">
        <v>4832.7</v>
      </c>
    </row>
    <row r="876" spans="2:10" ht="15.75" x14ac:dyDescent="0.25">
      <c r="B876" s="402"/>
      <c r="C876" s="444"/>
      <c r="D876" s="100"/>
      <c r="E876" s="93"/>
      <c r="F876" s="156"/>
      <c r="G876" s="10"/>
      <c r="H876" s="99"/>
      <c r="I876" s="99"/>
      <c r="J876" s="99"/>
    </row>
    <row r="877" spans="2:10" ht="30" x14ac:dyDescent="0.25">
      <c r="B877" s="789" t="s">
        <v>84</v>
      </c>
      <c r="C877" s="444" t="s">
        <v>119</v>
      </c>
      <c r="D877" s="100">
        <v>100</v>
      </c>
      <c r="E877" s="93" t="s">
        <v>85</v>
      </c>
      <c r="F877" s="100">
        <v>100</v>
      </c>
      <c r="G877" s="100">
        <v>100</v>
      </c>
      <c r="H877" s="99">
        <f>J877</f>
        <v>150</v>
      </c>
      <c r="I877" s="99">
        <v>0</v>
      </c>
      <c r="J877" s="99">
        <v>150</v>
      </c>
    </row>
    <row r="878" spans="2:10" ht="45" x14ac:dyDescent="0.25">
      <c r="B878" s="790"/>
      <c r="C878" s="444" t="s">
        <v>86</v>
      </c>
      <c r="D878" s="100">
        <v>100</v>
      </c>
      <c r="E878" s="93" t="s">
        <v>83</v>
      </c>
      <c r="F878" s="156">
        <v>23.7</v>
      </c>
      <c r="G878" s="100">
        <v>36.299999999999997</v>
      </c>
      <c r="H878" s="99">
        <f t="shared" ref="H878:H891" si="43">J878+I878</f>
        <v>4932</v>
      </c>
      <c r="I878" s="99">
        <v>2630</v>
      </c>
      <c r="J878" s="99">
        <v>2302</v>
      </c>
    </row>
    <row r="879" spans="2:10" ht="45" x14ac:dyDescent="0.25">
      <c r="B879" s="790"/>
      <c r="C879" s="444" t="s">
        <v>87</v>
      </c>
      <c r="D879" s="100">
        <v>100</v>
      </c>
      <c r="E879" s="93" t="s">
        <v>83</v>
      </c>
      <c r="F879" s="156">
        <v>13.6</v>
      </c>
      <c r="G879" s="156">
        <v>22.7</v>
      </c>
      <c r="H879" s="99">
        <f t="shared" si="43"/>
        <v>3783</v>
      </c>
      <c r="I879" s="99">
        <v>2027</v>
      </c>
      <c r="J879" s="99">
        <v>1756</v>
      </c>
    </row>
    <row r="880" spans="2:10" ht="45" x14ac:dyDescent="0.25">
      <c r="B880" s="790"/>
      <c r="C880" s="447" t="s">
        <v>88</v>
      </c>
      <c r="D880" s="100">
        <v>100</v>
      </c>
      <c r="E880" s="93" t="s">
        <v>83</v>
      </c>
      <c r="F880" s="100">
        <v>100</v>
      </c>
      <c r="G880" s="156">
        <v>12.9</v>
      </c>
      <c r="H880" s="99">
        <f t="shared" si="43"/>
        <v>2361</v>
      </c>
      <c r="I880" s="99">
        <v>901</v>
      </c>
      <c r="J880" s="99">
        <v>1460</v>
      </c>
    </row>
    <row r="881" spans="2:10" ht="45" x14ac:dyDescent="0.25">
      <c r="B881" s="790"/>
      <c r="C881" s="447" t="s">
        <v>89</v>
      </c>
      <c r="D881" s="100">
        <v>100</v>
      </c>
      <c r="E881" s="93" t="s">
        <v>83</v>
      </c>
      <c r="F881" s="156">
        <v>12.9</v>
      </c>
      <c r="G881" s="100">
        <v>18.600000000000001</v>
      </c>
      <c r="H881" s="99">
        <f t="shared" si="43"/>
        <v>3632</v>
      </c>
      <c r="I881" s="99">
        <v>1819</v>
      </c>
      <c r="J881" s="99">
        <v>1813</v>
      </c>
    </row>
    <row r="882" spans="2:10" ht="45" x14ac:dyDescent="0.25">
      <c r="B882" s="790"/>
      <c r="C882" s="447" t="s">
        <v>90</v>
      </c>
      <c r="D882" s="100">
        <v>100</v>
      </c>
      <c r="E882" s="93" t="s">
        <v>83</v>
      </c>
      <c r="F882" s="156">
        <v>5.4</v>
      </c>
      <c r="G882" s="156">
        <v>9.4</v>
      </c>
      <c r="H882" s="99">
        <f t="shared" si="43"/>
        <v>1813</v>
      </c>
      <c r="I882" s="99">
        <v>743</v>
      </c>
      <c r="J882" s="99">
        <v>1070</v>
      </c>
    </row>
    <row r="883" spans="2:10" ht="45" x14ac:dyDescent="0.25">
      <c r="B883" s="790"/>
      <c r="C883" s="447" t="s">
        <v>118</v>
      </c>
      <c r="D883" s="399">
        <v>100</v>
      </c>
      <c r="E883" s="93" t="s">
        <v>306</v>
      </c>
      <c r="F883" s="156">
        <v>47.3</v>
      </c>
      <c r="G883" s="100">
        <v>0</v>
      </c>
      <c r="H883" s="99">
        <f t="shared" si="43"/>
        <v>2054</v>
      </c>
      <c r="I883" s="99">
        <v>0</v>
      </c>
      <c r="J883" s="99">
        <v>2054</v>
      </c>
    </row>
    <row r="884" spans="2:10" ht="45" x14ac:dyDescent="0.25">
      <c r="B884" s="790"/>
      <c r="C884" s="447" t="s">
        <v>117</v>
      </c>
      <c r="D884" s="399">
        <v>100</v>
      </c>
      <c r="E884" s="93" t="s">
        <v>306</v>
      </c>
      <c r="F884" s="156">
        <v>34.4</v>
      </c>
      <c r="G884" s="100">
        <v>0</v>
      </c>
      <c r="H884" s="99">
        <f t="shared" si="43"/>
        <v>3338</v>
      </c>
      <c r="I884" s="99">
        <v>0</v>
      </c>
      <c r="J884" s="99">
        <v>3338</v>
      </c>
    </row>
    <row r="885" spans="2:10" ht="45" x14ac:dyDescent="0.25">
      <c r="B885" s="790"/>
      <c r="C885" s="447" t="s">
        <v>116</v>
      </c>
      <c r="D885" s="399">
        <v>100</v>
      </c>
      <c r="E885" s="93" t="s">
        <v>306</v>
      </c>
      <c r="F885" s="156">
        <v>11.9</v>
      </c>
      <c r="G885" s="100">
        <v>100</v>
      </c>
      <c r="H885" s="99">
        <f t="shared" si="43"/>
        <v>1484</v>
      </c>
      <c r="I885" s="99">
        <v>0</v>
      </c>
      <c r="J885" s="99">
        <v>1484</v>
      </c>
    </row>
    <row r="886" spans="2:10" ht="45" x14ac:dyDescent="0.25">
      <c r="B886" s="790"/>
      <c r="C886" s="447" t="s">
        <v>115</v>
      </c>
      <c r="D886" s="100">
        <v>100</v>
      </c>
      <c r="E886" s="138" t="s">
        <v>62</v>
      </c>
      <c r="F886" s="100">
        <v>49</v>
      </c>
      <c r="G886" s="103">
        <v>51.5</v>
      </c>
      <c r="H886" s="99">
        <f t="shared" si="43"/>
        <v>29616</v>
      </c>
      <c r="I886" s="99">
        <v>24500</v>
      </c>
      <c r="J886" s="99">
        <v>5116</v>
      </c>
    </row>
    <row r="887" spans="2:10" ht="45" x14ac:dyDescent="0.25">
      <c r="B887" s="790"/>
      <c r="C887" s="447" t="s">
        <v>114</v>
      </c>
      <c r="D887" s="100">
        <v>100</v>
      </c>
      <c r="E887" s="138" t="s">
        <v>62</v>
      </c>
      <c r="F887" s="156">
        <v>7.8</v>
      </c>
      <c r="G887" s="156">
        <v>5.5</v>
      </c>
      <c r="H887" s="99">
        <f t="shared" si="43"/>
        <v>10070</v>
      </c>
      <c r="I887" s="99">
        <v>8517</v>
      </c>
      <c r="J887" s="99">
        <v>1553</v>
      </c>
    </row>
    <row r="888" spans="2:10" ht="45" x14ac:dyDescent="0.25">
      <c r="B888" s="790"/>
      <c r="C888" s="447" t="s">
        <v>113</v>
      </c>
      <c r="D888" s="100">
        <v>100</v>
      </c>
      <c r="E888" s="138" t="s">
        <v>62</v>
      </c>
      <c r="F888" s="156">
        <v>17.2</v>
      </c>
      <c r="G888" s="156">
        <v>17.600000000000001</v>
      </c>
      <c r="H888" s="99">
        <f t="shared" si="43"/>
        <v>11219</v>
      </c>
      <c r="I888" s="99">
        <v>9780</v>
      </c>
      <c r="J888" s="99">
        <v>1439</v>
      </c>
    </row>
    <row r="889" spans="2:10" ht="45" x14ac:dyDescent="0.25">
      <c r="B889" s="790"/>
      <c r="C889" s="447" t="s">
        <v>112</v>
      </c>
      <c r="D889" s="100">
        <v>100</v>
      </c>
      <c r="E889" s="138" t="s">
        <v>62</v>
      </c>
      <c r="F889" s="156">
        <v>8.8000000000000007</v>
      </c>
      <c r="G889" s="156">
        <v>20.2</v>
      </c>
      <c r="H889" s="99">
        <f t="shared" si="43"/>
        <v>9602</v>
      </c>
      <c r="I889" s="99">
        <v>8151</v>
      </c>
      <c r="J889" s="99">
        <v>1451</v>
      </c>
    </row>
    <row r="890" spans="2:10" ht="30" x14ac:dyDescent="0.25">
      <c r="B890" s="790"/>
      <c r="C890" s="447" t="s">
        <v>272</v>
      </c>
      <c r="D890" s="100">
        <v>100</v>
      </c>
      <c r="E890" s="93" t="s">
        <v>92</v>
      </c>
      <c r="F890" s="156" t="s">
        <v>40</v>
      </c>
      <c r="G890" s="156" t="s">
        <v>40</v>
      </c>
      <c r="H890" s="432">
        <f t="shared" si="43"/>
        <v>12522</v>
      </c>
      <c r="I890" s="432">
        <v>0</v>
      </c>
      <c r="J890" s="432">
        <v>12522</v>
      </c>
    </row>
    <row r="891" spans="2:10" ht="30" x14ac:dyDescent="0.25">
      <c r="B891" s="791"/>
      <c r="C891" s="447" t="s">
        <v>273</v>
      </c>
      <c r="D891" s="100">
        <v>100</v>
      </c>
      <c r="E891" s="93" t="s">
        <v>92</v>
      </c>
      <c r="F891" s="156" t="s">
        <v>40</v>
      </c>
      <c r="G891" s="156" t="s">
        <v>40</v>
      </c>
      <c r="H891" s="432">
        <f t="shared" si="43"/>
        <v>5444</v>
      </c>
      <c r="I891" s="432">
        <v>5444</v>
      </c>
      <c r="J891" s="432">
        <v>0</v>
      </c>
    </row>
    <row r="892" spans="2:10" ht="15.75" x14ac:dyDescent="0.25">
      <c r="B892" s="402"/>
      <c r="C892" s="447"/>
      <c r="D892" s="100"/>
      <c r="E892" s="93"/>
      <c r="F892" s="156"/>
      <c r="G892" s="156"/>
      <c r="H892" s="432"/>
      <c r="I892" s="432"/>
      <c r="J892" s="432"/>
    </row>
    <row r="893" spans="2:10" ht="45" x14ac:dyDescent="0.25">
      <c r="B893" s="789" t="s">
        <v>148</v>
      </c>
      <c r="C893" s="447" t="s">
        <v>377</v>
      </c>
      <c r="D893" s="100">
        <v>100</v>
      </c>
      <c r="E893" s="138" t="s">
        <v>62</v>
      </c>
      <c r="F893" s="100">
        <v>32</v>
      </c>
      <c r="G893" s="156">
        <v>27.2</v>
      </c>
      <c r="H893" s="432">
        <f t="shared" ref="H893:H911" si="44">I893+J893</f>
        <v>40742</v>
      </c>
      <c r="I893" s="432">
        <v>31501</v>
      </c>
      <c r="J893" s="432">
        <v>9241</v>
      </c>
    </row>
    <row r="894" spans="2:10" ht="45" x14ac:dyDescent="0.25">
      <c r="B894" s="790"/>
      <c r="C894" s="447" t="s">
        <v>378</v>
      </c>
      <c r="D894" s="100">
        <v>100</v>
      </c>
      <c r="E894" s="93" t="s">
        <v>62</v>
      </c>
      <c r="F894" s="156">
        <v>22.2</v>
      </c>
      <c r="G894" s="156">
        <v>30.8</v>
      </c>
      <c r="H894" s="432">
        <f t="shared" si="44"/>
        <v>46119.7</v>
      </c>
      <c r="I894" s="432">
        <v>35575.9</v>
      </c>
      <c r="J894" s="432">
        <v>10543.8</v>
      </c>
    </row>
    <row r="895" spans="2:10" ht="45" x14ac:dyDescent="0.25">
      <c r="B895" s="790"/>
      <c r="C895" s="447" t="s">
        <v>379</v>
      </c>
      <c r="D895" s="100">
        <v>100</v>
      </c>
      <c r="E895" s="93" t="s">
        <v>62</v>
      </c>
      <c r="F895" s="156">
        <v>8.9</v>
      </c>
      <c r="G895" s="156">
        <v>13.6</v>
      </c>
      <c r="H895" s="432">
        <f t="shared" si="44"/>
        <v>20282.7</v>
      </c>
      <c r="I895" s="432">
        <v>16171</v>
      </c>
      <c r="J895" s="432">
        <v>4111.7</v>
      </c>
    </row>
    <row r="896" spans="2:10" ht="45" x14ac:dyDescent="0.25">
      <c r="B896" s="790"/>
      <c r="C896" s="447" t="s">
        <v>380</v>
      </c>
      <c r="D896" s="100">
        <v>100</v>
      </c>
      <c r="E896" s="93" t="s">
        <v>62</v>
      </c>
      <c r="F896" s="156">
        <v>10.8</v>
      </c>
      <c r="G896" s="156">
        <v>11.6</v>
      </c>
      <c r="H896" s="432">
        <f t="shared" si="44"/>
        <v>17390.099999999999</v>
      </c>
      <c r="I896" s="432">
        <v>14627.4</v>
      </c>
      <c r="J896" s="432">
        <v>2762.7</v>
      </c>
    </row>
    <row r="897" spans="2:10" ht="45" x14ac:dyDescent="0.25">
      <c r="B897" s="790"/>
      <c r="C897" s="447" t="s">
        <v>381</v>
      </c>
      <c r="D897" s="100">
        <v>100</v>
      </c>
      <c r="E897" s="93" t="s">
        <v>62</v>
      </c>
      <c r="F897" s="156">
        <v>4.0999999999999996</v>
      </c>
      <c r="G897" s="156">
        <v>8.6</v>
      </c>
      <c r="H897" s="432">
        <f t="shared" si="44"/>
        <v>12931.599999999999</v>
      </c>
      <c r="I897" s="432">
        <v>10419.4</v>
      </c>
      <c r="J897" s="432">
        <v>2512.1999999999998</v>
      </c>
    </row>
    <row r="898" spans="2:10" ht="45" x14ac:dyDescent="0.25">
      <c r="B898" s="790"/>
      <c r="C898" s="447" t="s">
        <v>382</v>
      </c>
      <c r="D898" s="100">
        <v>100</v>
      </c>
      <c r="E898" s="93" t="s">
        <v>62</v>
      </c>
      <c r="F898" s="156">
        <v>2.5</v>
      </c>
      <c r="G898" s="156">
        <v>5.9</v>
      </c>
      <c r="H898" s="432">
        <f t="shared" si="44"/>
        <v>8839.5999999999985</v>
      </c>
      <c r="I898" s="432">
        <v>6383.9</v>
      </c>
      <c r="J898" s="432">
        <v>2455.6999999999998</v>
      </c>
    </row>
    <row r="899" spans="2:10" ht="45" x14ac:dyDescent="0.25">
      <c r="B899" s="790"/>
      <c r="C899" s="447" t="s">
        <v>383</v>
      </c>
      <c r="D899" s="100">
        <v>100</v>
      </c>
      <c r="E899" s="93" t="s">
        <v>62</v>
      </c>
      <c r="F899" s="229" t="s">
        <v>40</v>
      </c>
      <c r="G899" s="156">
        <v>2.2000000000000002</v>
      </c>
      <c r="H899" s="432">
        <f t="shared" si="44"/>
        <v>7021.5</v>
      </c>
      <c r="I899" s="432">
        <v>2893.7</v>
      </c>
      <c r="J899" s="432">
        <v>4127.8</v>
      </c>
    </row>
    <row r="900" spans="2:10" ht="45" x14ac:dyDescent="0.25">
      <c r="B900" s="790"/>
      <c r="C900" s="447" t="s">
        <v>748</v>
      </c>
      <c r="D900" s="100">
        <v>100</v>
      </c>
      <c r="E900" s="93" t="s">
        <v>83</v>
      </c>
      <c r="F900" s="156">
        <v>38.9</v>
      </c>
      <c r="G900" s="156">
        <v>40.200000000000003</v>
      </c>
      <c r="H900" s="432">
        <f t="shared" si="44"/>
        <v>21547</v>
      </c>
      <c r="I900" s="432">
        <v>10640.5</v>
      </c>
      <c r="J900" s="432">
        <v>10906.5</v>
      </c>
    </row>
    <row r="901" spans="2:10" ht="45" x14ac:dyDescent="0.25">
      <c r="B901" s="790"/>
      <c r="C901" s="447" t="s">
        <v>747</v>
      </c>
      <c r="D901" s="100">
        <v>100</v>
      </c>
      <c r="E901" s="93" t="s">
        <v>83</v>
      </c>
      <c r="F901" s="156">
        <v>12.1</v>
      </c>
      <c r="G901" s="156">
        <v>17.2</v>
      </c>
      <c r="H901" s="432">
        <f t="shared" si="44"/>
        <v>9227.7999999999993</v>
      </c>
      <c r="I901" s="432">
        <v>3998.3</v>
      </c>
      <c r="J901" s="432">
        <v>5229.5</v>
      </c>
    </row>
    <row r="902" spans="2:10" ht="47.25" x14ac:dyDescent="0.25">
      <c r="B902" s="790"/>
      <c r="C902" s="447" t="s">
        <v>384</v>
      </c>
      <c r="D902" s="151">
        <v>100</v>
      </c>
      <c r="E902" s="152" t="s">
        <v>83</v>
      </c>
      <c r="F902" s="100">
        <v>15</v>
      </c>
      <c r="G902" s="156">
        <v>20.100000000000001</v>
      </c>
      <c r="H902" s="432">
        <f t="shared" si="44"/>
        <v>10784.9</v>
      </c>
      <c r="I902" s="432">
        <v>4031.9</v>
      </c>
      <c r="J902" s="432">
        <v>6753</v>
      </c>
    </row>
    <row r="903" spans="2:10" ht="45" x14ac:dyDescent="0.25">
      <c r="B903" s="790"/>
      <c r="C903" s="447" t="s">
        <v>370</v>
      </c>
      <c r="D903" s="100">
        <v>100</v>
      </c>
      <c r="E903" s="93" t="s">
        <v>83</v>
      </c>
      <c r="F903" s="156">
        <v>7.3</v>
      </c>
      <c r="G903" s="156">
        <v>11.3</v>
      </c>
      <c r="H903" s="432">
        <f t="shared" si="44"/>
        <v>6028.7999999999993</v>
      </c>
      <c r="I903" s="432">
        <v>2659.1</v>
      </c>
      <c r="J903" s="432">
        <v>3369.7</v>
      </c>
    </row>
    <row r="904" spans="2:10" ht="45" x14ac:dyDescent="0.25">
      <c r="B904" s="790"/>
      <c r="C904" s="447" t="s">
        <v>371</v>
      </c>
      <c r="D904" s="100">
        <v>100</v>
      </c>
      <c r="E904" s="93" t="s">
        <v>83</v>
      </c>
      <c r="F904" s="156">
        <v>4.4000000000000004</v>
      </c>
      <c r="G904" s="156">
        <v>3.7</v>
      </c>
      <c r="H904" s="432">
        <f t="shared" si="44"/>
        <v>4225.8999999999996</v>
      </c>
      <c r="I904" s="432">
        <v>1787.1</v>
      </c>
      <c r="J904" s="432">
        <v>2438.8000000000002</v>
      </c>
    </row>
    <row r="905" spans="2:10" ht="45" x14ac:dyDescent="0.25">
      <c r="B905" s="790"/>
      <c r="C905" s="447" t="s">
        <v>196</v>
      </c>
      <c r="D905" s="100">
        <v>100</v>
      </c>
      <c r="E905" s="93" t="s">
        <v>91</v>
      </c>
      <c r="F905" s="156">
        <v>30.1</v>
      </c>
      <c r="G905" s="156" t="s">
        <v>40</v>
      </c>
      <c r="H905" s="432">
        <f t="shared" si="44"/>
        <v>3834.5</v>
      </c>
      <c r="I905" s="432">
        <v>0</v>
      </c>
      <c r="J905" s="432">
        <v>3834.5</v>
      </c>
    </row>
    <row r="906" spans="2:10" ht="30" x14ac:dyDescent="0.25">
      <c r="B906" s="790"/>
      <c r="C906" s="447" t="s">
        <v>197</v>
      </c>
      <c r="D906" s="100">
        <v>100</v>
      </c>
      <c r="E906" s="93" t="s">
        <v>92</v>
      </c>
      <c r="F906" s="156" t="s">
        <v>40</v>
      </c>
      <c r="G906" s="156" t="s">
        <v>40</v>
      </c>
      <c r="H906" s="432">
        <f t="shared" si="44"/>
        <v>25072.1</v>
      </c>
      <c r="I906" s="432">
        <v>0</v>
      </c>
      <c r="J906" s="432">
        <v>25072.1</v>
      </c>
    </row>
    <row r="907" spans="2:10" ht="30" x14ac:dyDescent="0.25">
      <c r="B907" s="790"/>
      <c r="C907" s="447" t="s">
        <v>198</v>
      </c>
      <c r="D907" s="100">
        <v>100</v>
      </c>
      <c r="E907" s="93" t="s">
        <v>92</v>
      </c>
      <c r="F907" s="156" t="s">
        <v>40</v>
      </c>
      <c r="G907" s="156" t="s">
        <v>40</v>
      </c>
      <c r="H907" s="432">
        <f t="shared" si="44"/>
        <v>17043</v>
      </c>
      <c r="I907" s="432">
        <v>198.5</v>
      </c>
      <c r="J907" s="432">
        <v>16844.5</v>
      </c>
    </row>
    <row r="908" spans="2:10" ht="30" x14ac:dyDescent="0.25">
      <c r="B908" s="790"/>
      <c r="C908" s="447" t="s">
        <v>199</v>
      </c>
      <c r="D908" s="100">
        <v>100</v>
      </c>
      <c r="E908" s="93" t="s">
        <v>92</v>
      </c>
      <c r="F908" s="156" t="s">
        <v>40</v>
      </c>
      <c r="G908" s="156" t="s">
        <v>40</v>
      </c>
      <c r="H908" s="432">
        <f t="shared" si="44"/>
        <v>2843.4</v>
      </c>
      <c r="I908" s="432">
        <v>0</v>
      </c>
      <c r="J908" s="432">
        <v>2843.4</v>
      </c>
    </row>
    <row r="909" spans="2:10" ht="30" x14ac:dyDescent="0.25">
      <c r="B909" s="790"/>
      <c r="C909" s="447" t="s">
        <v>200</v>
      </c>
      <c r="D909" s="100">
        <v>100</v>
      </c>
      <c r="E909" s="93" t="s">
        <v>92</v>
      </c>
      <c r="F909" s="156" t="s">
        <v>40</v>
      </c>
      <c r="G909" s="156" t="s">
        <v>40</v>
      </c>
      <c r="H909" s="432">
        <f t="shared" si="44"/>
        <v>3559.8</v>
      </c>
      <c r="I909" s="432">
        <v>0</v>
      </c>
      <c r="J909" s="432">
        <v>3559.8</v>
      </c>
    </row>
    <row r="910" spans="2:10" ht="30" x14ac:dyDescent="0.25">
      <c r="B910" s="790"/>
      <c r="C910" s="447" t="s">
        <v>201</v>
      </c>
      <c r="D910" s="100">
        <v>100</v>
      </c>
      <c r="E910" s="93" t="s">
        <v>92</v>
      </c>
      <c r="F910" s="156" t="s">
        <v>40</v>
      </c>
      <c r="G910" s="156" t="s">
        <v>40</v>
      </c>
      <c r="H910" s="432">
        <f t="shared" si="44"/>
        <v>4071.2</v>
      </c>
      <c r="I910" s="432">
        <v>0</v>
      </c>
      <c r="J910" s="432">
        <v>4071.2</v>
      </c>
    </row>
    <row r="911" spans="2:10" ht="45" x14ac:dyDescent="0.25">
      <c r="B911" s="790"/>
      <c r="C911" s="447" t="s">
        <v>202</v>
      </c>
      <c r="D911" s="100">
        <v>100</v>
      </c>
      <c r="E911" s="93" t="s">
        <v>306</v>
      </c>
      <c r="F911" s="156" t="s">
        <v>40</v>
      </c>
      <c r="G911" s="156" t="s">
        <v>40</v>
      </c>
      <c r="H911" s="432">
        <f t="shared" si="44"/>
        <v>6351.9</v>
      </c>
      <c r="I911" s="432">
        <v>0</v>
      </c>
      <c r="J911" s="432">
        <v>6351.9</v>
      </c>
    </row>
    <row r="912" spans="2:10" ht="60" x14ac:dyDescent="0.25">
      <c r="B912" s="790"/>
      <c r="C912" s="474" t="s">
        <v>203</v>
      </c>
      <c r="D912" s="100">
        <v>100</v>
      </c>
      <c r="E912" s="93" t="s">
        <v>72</v>
      </c>
      <c r="F912" s="100">
        <v>100</v>
      </c>
      <c r="G912" s="100">
        <v>100</v>
      </c>
      <c r="H912" s="489">
        <v>0</v>
      </c>
      <c r="I912" s="432">
        <v>0</v>
      </c>
      <c r="J912" s="432">
        <v>0</v>
      </c>
    </row>
    <row r="913" spans="2:10" ht="60" x14ac:dyDescent="0.25">
      <c r="B913" s="790"/>
      <c r="C913" s="474" t="s">
        <v>204</v>
      </c>
      <c r="D913" s="100">
        <v>100</v>
      </c>
      <c r="E913" s="93" t="s">
        <v>72</v>
      </c>
      <c r="F913" s="100">
        <v>100</v>
      </c>
      <c r="G913" s="100">
        <v>100</v>
      </c>
      <c r="H913" s="489">
        <v>0</v>
      </c>
      <c r="I913" s="432">
        <v>0</v>
      </c>
      <c r="J913" s="432">
        <v>0</v>
      </c>
    </row>
    <row r="914" spans="2:10" ht="75" x14ac:dyDescent="0.25">
      <c r="B914" s="790"/>
      <c r="C914" s="474" t="s">
        <v>205</v>
      </c>
      <c r="D914" s="100">
        <v>100</v>
      </c>
      <c r="E914" s="93" t="s">
        <v>73</v>
      </c>
      <c r="F914" s="100">
        <v>100</v>
      </c>
      <c r="G914" s="100">
        <v>100</v>
      </c>
      <c r="H914" s="490">
        <v>0</v>
      </c>
      <c r="I914" s="153">
        <v>0</v>
      </c>
      <c r="J914" s="153">
        <v>0</v>
      </c>
    </row>
    <row r="915" spans="2:10" ht="30" x14ac:dyDescent="0.25">
      <c r="B915" s="790"/>
      <c r="C915" s="447" t="s">
        <v>206</v>
      </c>
      <c r="D915" s="100">
        <v>100</v>
      </c>
      <c r="E915" s="93" t="s">
        <v>92</v>
      </c>
      <c r="F915" s="100" t="s">
        <v>40</v>
      </c>
      <c r="G915" s="100" t="s">
        <v>40</v>
      </c>
      <c r="H915" s="432">
        <f>J915</f>
        <v>1086.5999999999999</v>
      </c>
      <c r="I915" s="432">
        <v>0</v>
      </c>
      <c r="J915" s="432">
        <v>1086.5999999999999</v>
      </c>
    </row>
    <row r="916" spans="2:10" ht="30" x14ac:dyDescent="0.25">
      <c r="B916" s="790"/>
      <c r="C916" s="447" t="s">
        <v>207</v>
      </c>
      <c r="D916" s="100">
        <v>100</v>
      </c>
      <c r="E916" s="93" t="s">
        <v>92</v>
      </c>
      <c r="F916" s="100" t="s">
        <v>40</v>
      </c>
      <c r="G916" s="100" t="s">
        <v>40</v>
      </c>
      <c r="H916" s="432">
        <f>J916</f>
        <v>1907</v>
      </c>
      <c r="I916" s="432">
        <v>0</v>
      </c>
      <c r="J916" s="432">
        <v>1907</v>
      </c>
    </row>
    <row r="917" spans="2:10" ht="30" x14ac:dyDescent="0.25">
      <c r="B917" s="790"/>
      <c r="C917" s="447" t="s">
        <v>208</v>
      </c>
      <c r="D917" s="100">
        <v>100</v>
      </c>
      <c r="E917" s="93" t="s">
        <v>92</v>
      </c>
      <c r="F917" s="156" t="s">
        <v>40</v>
      </c>
      <c r="G917" s="156" t="s">
        <v>40</v>
      </c>
      <c r="H917" s="432">
        <f>J917</f>
        <v>1714.8</v>
      </c>
      <c r="I917" s="154">
        <v>0</v>
      </c>
      <c r="J917" s="432">
        <v>1714.8</v>
      </c>
    </row>
    <row r="918" spans="2:10" ht="45" x14ac:dyDescent="0.25">
      <c r="B918" s="790"/>
      <c r="C918" s="447" t="s">
        <v>209</v>
      </c>
      <c r="D918" s="100">
        <v>100</v>
      </c>
      <c r="E918" s="93" t="s">
        <v>210</v>
      </c>
      <c r="F918" s="156" t="s">
        <v>40</v>
      </c>
      <c r="G918" s="156" t="s">
        <v>40</v>
      </c>
      <c r="H918" s="432">
        <f>J918</f>
        <v>888</v>
      </c>
      <c r="I918" s="432">
        <v>0</v>
      </c>
      <c r="J918" s="432">
        <v>888</v>
      </c>
    </row>
    <row r="919" spans="2:10" x14ac:dyDescent="0.25">
      <c r="B919" s="791"/>
      <c r="C919" s="447"/>
      <c r="D919" s="100"/>
      <c r="E919" s="101"/>
      <c r="F919" s="156"/>
      <c r="G919" s="156"/>
      <c r="H919" s="432"/>
      <c r="I919" s="432"/>
      <c r="J919" s="432"/>
    </row>
    <row r="920" spans="2:10" ht="30" x14ac:dyDescent="0.25">
      <c r="B920" s="789" t="s">
        <v>93</v>
      </c>
      <c r="C920" s="487" t="s">
        <v>111</v>
      </c>
      <c r="D920" s="100">
        <v>100</v>
      </c>
      <c r="E920" s="107" t="s">
        <v>269</v>
      </c>
      <c r="F920" s="131">
        <v>4.5999999999999996</v>
      </c>
      <c r="G920" s="131">
        <v>2.8</v>
      </c>
      <c r="H920" s="99">
        <v>0</v>
      </c>
      <c r="I920" s="99">
        <v>0</v>
      </c>
      <c r="J920" s="99">
        <v>0</v>
      </c>
    </row>
    <row r="921" spans="2:10" x14ac:dyDescent="0.25">
      <c r="B921" s="790"/>
      <c r="C921" s="487" t="s">
        <v>94</v>
      </c>
      <c r="D921" s="923"/>
      <c r="E921" s="924"/>
      <c r="F921" s="924"/>
      <c r="G921" s="924"/>
      <c r="H921" s="924"/>
      <c r="I921" s="924"/>
      <c r="J921" s="925"/>
    </row>
    <row r="922" spans="2:10" x14ac:dyDescent="0.25">
      <c r="B922" s="790"/>
      <c r="C922" s="468" t="s">
        <v>95</v>
      </c>
      <c r="D922" s="100">
        <v>100</v>
      </c>
      <c r="E922" s="104" t="s">
        <v>85</v>
      </c>
      <c r="F922" s="100">
        <v>55</v>
      </c>
      <c r="G922" s="100">
        <v>54.6</v>
      </c>
      <c r="H922" s="153">
        <f>J922</f>
        <v>800</v>
      </c>
      <c r="I922" s="153">
        <v>0</v>
      </c>
      <c r="J922" s="153">
        <v>800</v>
      </c>
    </row>
    <row r="923" spans="2:10" x14ac:dyDescent="0.25">
      <c r="B923" s="790"/>
      <c r="C923" s="474" t="s">
        <v>96</v>
      </c>
      <c r="D923" s="923"/>
      <c r="E923" s="924"/>
      <c r="F923" s="924"/>
      <c r="G923" s="924"/>
      <c r="H923" s="924"/>
      <c r="I923" s="924"/>
      <c r="J923" s="925"/>
    </row>
    <row r="924" spans="2:10" x14ac:dyDescent="0.25">
      <c r="B924" s="790"/>
      <c r="C924" s="468" t="s">
        <v>95</v>
      </c>
      <c r="D924" s="100">
        <v>100</v>
      </c>
      <c r="E924" s="213" t="s">
        <v>85</v>
      </c>
      <c r="F924" s="131">
        <v>41.5</v>
      </c>
      <c r="G924" s="131">
        <v>39.1</v>
      </c>
      <c r="H924" s="432">
        <v>1400</v>
      </c>
      <c r="I924" s="432">
        <v>0</v>
      </c>
      <c r="J924" s="432">
        <v>1400</v>
      </c>
    </row>
    <row r="925" spans="2:10" ht="45" x14ac:dyDescent="0.25">
      <c r="B925" s="790"/>
      <c r="C925" s="447" t="s">
        <v>604</v>
      </c>
      <c r="D925" s="100">
        <v>100</v>
      </c>
      <c r="E925" s="138" t="s">
        <v>62</v>
      </c>
      <c r="F925" s="156">
        <v>14.4</v>
      </c>
      <c r="G925" s="108">
        <v>11.9</v>
      </c>
      <c r="H925" s="99">
        <f t="shared" ref="H925:H955" si="45">I925+J925</f>
        <v>34596.699999999997</v>
      </c>
      <c r="I925" s="108">
        <v>28962.2</v>
      </c>
      <c r="J925" s="108">
        <v>5634.5</v>
      </c>
    </row>
    <row r="926" spans="2:10" ht="45" x14ac:dyDescent="0.25">
      <c r="B926" s="790"/>
      <c r="C926" s="447" t="s">
        <v>602</v>
      </c>
      <c r="D926" s="100">
        <v>100</v>
      </c>
      <c r="E926" s="138" t="s">
        <v>62</v>
      </c>
      <c r="F926" s="156">
        <v>2.8</v>
      </c>
      <c r="G926" s="156">
        <v>2.9</v>
      </c>
      <c r="H926" s="99">
        <f t="shared" si="45"/>
        <v>13916.900000000001</v>
      </c>
      <c r="I926" s="108">
        <v>10815.7</v>
      </c>
      <c r="J926" s="108">
        <v>3101.2</v>
      </c>
    </row>
    <row r="927" spans="2:10" ht="45" x14ac:dyDescent="0.25">
      <c r="B927" s="790"/>
      <c r="C927" s="447" t="s">
        <v>603</v>
      </c>
      <c r="D927" s="100">
        <v>100</v>
      </c>
      <c r="E927" s="138" t="s">
        <v>62</v>
      </c>
      <c r="F927" s="156">
        <v>3.1</v>
      </c>
      <c r="G927" s="99">
        <v>2</v>
      </c>
      <c r="H927" s="99">
        <f t="shared" si="45"/>
        <v>19393</v>
      </c>
      <c r="I927" s="108">
        <v>16477.7</v>
      </c>
      <c r="J927" s="108">
        <v>2915.3</v>
      </c>
    </row>
    <row r="928" spans="2:10" ht="45" x14ac:dyDescent="0.25">
      <c r="B928" s="790"/>
      <c r="C928" s="447" t="s">
        <v>601</v>
      </c>
      <c r="D928" s="100">
        <v>100</v>
      </c>
      <c r="E928" s="138" t="s">
        <v>62</v>
      </c>
      <c r="F928" s="156">
        <v>2.5</v>
      </c>
      <c r="G928" s="99">
        <v>2.8</v>
      </c>
      <c r="H928" s="99">
        <f t="shared" si="45"/>
        <v>11914.3</v>
      </c>
      <c r="I928" s="108">
        <v>9624.6</v>
      </c>
      <c r="J928" s="108">
        <v>2289.6999999999998</v>
      </c>
    </row>
    <row r="929" spans="2:10" ht="45" x14ac:dyDescent="0.25">
      <c r="B929" s="790"/>
      <c r="C929" s="447" t="s">
        <v>600</v>
      </c>
      <c r="D929" s="100">
        <v>100</v>
      </c>
      <c r="E929" s="138" t="s">
        <v>62</v>
      </c>
      <c r="F929" s="156">
        <v>6.9</v>
      </c>
      <c r="G929" s="99">
        <v>20.7</v>
      </c>
      <c r="H929" s="99">
        <f t="shared" si="45"/>
        <v>23259</v>
      </c>
      <c r="I929" s="108">
        <v>19391.3</v>
      </c>
      <c r="J929" s="108">
        <v>3867.7</v>
      </c>
    </row>
    <row r="930" spans="2:10" ht="45" x14ac:dyDescent="0.25">
      <c r="B930" s="790"/>
      <c r="C930" s="447" t="s">
        <v>599</v>
      </c>
      <c r="D930" s="100">
        <v>100</v>
      </c>
      <c r="E930" s="138" t="s">
        <v>62</v>
      </c>
      <c r="F930" s="156">
        <v>4.5</v>
      </c>
      <c r="G930" s="99">
        <v>6.5</v>
      </c>
      <c r="H930" s="99">
        <f t="shared" si="45"/>
        <v>15406.1</v>
      </c>
      <c r="I930" s="108">
        <v>12789.1</v>
      </c>
      <c r="J930" s="108">
        <v>2617</v>
      </c>
    </row>
    <row r="931" spans="2:10" ht="45" x14ac:dyDescent="0.25">
      <c r="B931" s="790"/>
      <c r="C931" s="447" t="s">
        <v>1127</v>
      </c>
      <c r="D931" s="100">
        <v>100</v>
      </c>
      <c r="E931" s="138" t="s">
        <v>62</v>
      </c>
      <c r="F931" s="156">
        <v>11.9</v>
      </c>
      <c r="G931" s="109">
        <v>8.6</v>
      </c>
      <c r="H931" s="109">
        <f t="shared" si="45"/>
        <v>28053.5</v>
      </c>
      <c r="I931" s="110">
        <v>22723.7</v>
      </c>
      <c r="J931" s="110">
        <v>5329.8</v>
      </c>
    </row>
    <row r="932" spans="2:10" ht="45" x14ac:dyDescent="0.25">
      <c r="B932" s="790"/>
      <c r="C932" s="447" t="s">
        <v>1126</v>
      </c>
      <c r="D932" s="100">
        <v>100</v>
      </c>
      <c r="E932" s="138" t="s">
        <v>62</v>
      </c>
      <c r="F932" s="156">
        <v>17.7</v>
      </c>
      <c r="G932" s="99">
        <v>12.6</v>
      </c>
      <c r="H932" s="99">
        <f t="shared" si="45"/>
        <v>39758.799999999996</v>
      </c>
      <c r="I932" s="108">
        <v>32757.599999999999</v>
      </c>
      <c r="J932" s="108">
        <v>7001.2</v>
      </c>
    </row>
    <row r="933" spans="2:10" ht="45" x14ac:dyDescent="0.25">
      <c r="B933" s="790"/>
      <c r="C933" s="447" t="s">
        <v>598</v>
      </c>
      <c r="D933" s="100">
        <v>100</v>
      </c>
      <c r="E933" s="138" t="s">
        <v>62</v>
      </c>
      <c r="F933" s="156">
        <v>12.5</v>
      </c>
      <c r="G933" s="99">
        <v>26.2</v>
      </c>
      <c r="H933" s="99">
        <f t="shared" si="45"/>
        <v>24125.800000000003</v>
      </c>
      <c r="I933" s="108">
        <v>19363.900000000001</v>
      </c>
      <c r="J933" s="108">
        <v>4761.8999999999996</v>
      </c>
    </row>
    <row r="934" spans="2:10" ht="45" x14ac:dyDescent="0.25">
      <c r="B934" s="790"/>
      <c r="C934" s="447" t="s">
        <v>597</v>
      </c>
      <c r="D934" s="100">
        <v>100</v>
      </c>
      <c r="E934" s="138" t="s">
        <v>62</v>
      </c>
      <c r="F934" s="156">
        <v>1.1000000000000001</v>
      </c>
      <c r="G934" s="99">
        <v>5.6</v>
      </c>
      <c r="H934" s="99">
        <f t="shared" si="45"/>
        <v>7522.9</v>
      </c>
      <c r="I934" s="108">
        <v>6280.8</v>
      </c>
      <c r="J934" s="108">
        <v>1242.0999999999999</v>
      </c>
    </row>
    <row r="935" spans="2:10" ht="45" x14ac:dyDescent="0.25">
      <c r="B935" s="790"/>
      <c r="C935" s="445" t="s">
        <v>97</v>
      </c>
      <c r="D935" s="100">
        <v>100</v>
      </c>
      <c r="E935" s="93" t="s">
        <v>83</v>
      </c>
      <c r="F935" s="156">
        <v>5.0999999999999996</v>
      </c>
      <c r="G935" s="99">
        <v>7.3</v>
      </c>
      <c r="H935" s="99">
        <f t="shared" si="45"/>
        <v>6492</v>
      </c>
      <c r="I935" s="99">
        <v>3351</v>
      </c>
      <c r="J935" s="99">
        <v>3141</v>
      </c>
    </row>
    <row r="936" spans="2:10" ht="45" x14ac:dyDescent="0.25">
      <c r="B936" s="790"/>
      <c r="C936" s="445" t="s">
        <v>98</v>
      </c>
      <c r="D936" s="100">
        <v>100</v>
      </c>
      <c r="E936" s="93" t="s">
        <v>83</v>
      </c>
      <c r="F936" s="100">
        <v>5</v>
      </c>
      <c r="G936" s="99">
        <v>8.1999999999999993</v>
      </c>
      <c r="H936" s="99">
        <f t="shared" si="45"/>
        <v>6678.6</v>
      </c>
      <c r="I936" s="99">
        <v>3305.4</v>
      </c>
      <c r="J936" s="99">
        <v>3373.2</v>
      </c>
    </row>
    <row r="937" spans="2:10" ht="45" x14ac:dyDescent="0.25">
      <c r="B937" s="790"/>
      <c r="C937" s="445" t="s">
        <v>110</v>
      </c>
      <c r="D937" s="100">
        <v>100</v>
      </c>
      <c r="E937" s="93" t="s">
        <v>83</v>
      </c>
      <c r="F937" s="156">
        <v>7.9</v>
      </c>
      <c r="G937" s="99">
        <v>12.5</v>
      </c>
      <c r="H937" s="99">
        <f t="shared" si="45"/>
        <v>8722.2000000000007</v>
      </c>
      <c r="I937" s="99">
        <v>4361.1000000000004</v>
      </c>
      <c r="J937" s="99">
        <v>4361.1000000000004</v>
      </c>
    </row>
    <row r="938" spans="2:10" ht="45" x14ac:dyDescent="0.25">
      <c r="B938" s="790"/>
      <c r="C938" s="445" t="s">
        <v>99</v>
      </c>
      <c r="D938" s="100">
        <v>100</v>
      </c>
      <c r="E938" s="93" t="s">
        <v>83</v>
      </c>
      <c r="F938" s="156">
        <v>7.5</v>
      </c>
      <c r="G938" s="99">
        <v>10.9</v>
      </c>
      <c r="H938" s="99">
        <f t="shared" si="45"/>
        <v>9569.0999999999985</v>
      </c>
      <c r="I938" s="99">
        <v>5152.3999999999996</v>
      </c>
      <c r="J938" s="99">
        <v>4416.7</v>
      </c>
    </row>
    <row r="939" spans="2:10" ht="45" x14ac:dyDescent="0.25">
      <c r="B939" s="790"/>
      <c r="C939" s="447" t="s">
        <v>109</v>
      </c>
      <c r="D939" s="100">
        <v>100</v>
      </c>
      <c r="E939" s="93" t="s">
        <v>83</v>
      </c>
      <c r="F939" s="156">
        <v>19.899999999999999</v>
      </c>
      <c r="G939" s="99">
        <v>24.9</v>
      </c>
      <c r="H939" s="99">
        <f t="shared" si="45"/>
        <v>23166.199999999997</v>
      </c>
      <c r="I939" s="99">
        <v>12991.3</v>
      </c>
      <c r="J939" s="99">
        <v>10174.9</v>
      </c>
    </row>
    <row r="940" spans="2:10" ht="45" x14ac:dyDescent="0.25">
      <c r="B940" s="790"/>
      <c r="C940" s="445" t="s">
        <v>592</v>
      </c>
      <c r="D940" s="100">
        <v>100</v>
      </c>
      <c r="E940" s="93" t="s">
        <v>83</v>
      </c>
      <c r="F940" s="156">
        <v>1.7</v>
      </c>
      <c r="G940" s="99">
        <v>2.6</v>
      </c>
      <c r="H940" s="99">
        <f t="shared" si="45"/>
        <v>2868.3</v>
      </c>
      <c r="I940" s="99">
        <v>1539</v>
      </c>
      <c r="J940" s="99">
        <v>1329.3</v>
      </c>
    </row>
    <row r="941" spans="2:10" ht="45" x14ac:dyDescent="0.25">
      <c r="B941" s="790"/>
      <c r="C941" s="445" t="s">
        <v>593</v>
      </c>
      <c r="D941" s="100">
        <v>100</v>
      </c>
      <c r="E941" s="93" t="s">
        <v>83</v>
      </c>
      <c r="F941" s="156">
        <v>1.5</v>
      </c>
      <c r="G941" s="99">
        <v>2.2999999999999998</v>
      </c>
      <c r="H941" s="99">
        <f t="shared" si="45"/>
        <v>3423.6</v>
      </c>
      <c r="I941" s="99">
        <v>1664.3</v>
      </c>
      <c r="J941" s="99">
        <v>1759.3</v>
      </c>
    </row>
    <row r="942" spans="2:10" ht="45" x14ac:dyDescent="0.25">
      <c r="B942" s="790"/>
      <c r="C942" s="447" t="s">
        <v>594</v>
      </c>
      <c r="D942" s="100">
        <v>100</v>
      </c>
      <c r="E942" s="93" t="s">
        <v>83</v>
      </c>
      <c r="F942" s="156">
        <v>4.2</v>
      </c>
      <c r="G942" s="99">
        <v>5</v>
      </c>
      <c r="H942" s="99">
        <f t="shared" si="45"/>
        <v>4934</v>
      </c>
      <c r="I942" s="99">
        <v>2645.6</v>
      </c>
      <c r="J942" s="99">
        <v>2288.4</v>
      </c>
    </row>
    <row r="943" spans="2:10" ht="45" x14ac:dyDescent="0.25">
      <c r="B943" s="790"/>
      <c r="C943" s="447" t="s">
        <v>595</v>
      </c>
      <c r="D943" s="100">
        <v>100</v>
      </c>
      <c r="E943" s="93" t="s">
        <v>83</v>
      </c>
      <c r="F943" s="156">
        <v>1.9</v>
      </c>
      <c r="G943" s="99">
        <v>3.4</v>
      </c>
      <c r="H943" s="99">
        <f t="shared" si="45"/>
        <v>3359.8</v>
      </c>
      <c r="I943" s="99">
        <v>1721.5</v>
      </c>
      <c r="J943" s="99">
        <v>1638.3</v>
      </c>
    </row>
    <row r="944" spans="2:10" ht="45" x14ac:dyDescent="0.25">
      <c r="B944" s="790"/>
      <c r="C944" s="445" t="s">
        <v>596</v>
      </c>
      <c r="D944" s="100">
        <v>100</v>
      </c>
      <c r="E944" s="93" t="s">
        <v>83</v>
      </c>
      <c r="F944" s="156">
        <v>14.1</v>
      </c>
      <c r="G944" s="99">
        <v>22.9</v>
      </c>
      <c r="H944" s="99">
        <f t="shared" si="45"/>
        <v>17069.2</v>
      </c>
      <c r="I944" s="99">
        <v>9203.9</v>
      </c>
      <c r="J944" s="99">
        <v>7865.3</v>
      </c>
    </row>
    <row r="945" spans="2:10" ht="45" x14ac:dyDescent="0.25">
      <c r="B945" s="790"/>
      <c r="C945" s="447" t="s">
        <v>261</v>
      </c>
      <c r="D945" s="100">
        <v>100</v>
      </c>
      <c r="E945" s="93" t="s">
        <v>306</v>
      </c>
      <c r="F945" s="156" t="s">
        <v>40</v>
      </c>
      <c r="G945" s="99" t="s">
        <v>40</v>
      </c>
      <c r="H945" s="99">
        <f t="shared" si="45"/>
        <v>6218.5</v>
      </c>
      <c r="I945" s="99">
        <v>0</v>
      </c>
      <c r="J945" s="99">
        <v>6218.5</v>
      </c>
    </row>
    <row r="946" spans="2:10" ht="45" x14ac:dyDescent="0.25">
      <c r="B946" s="790"/>
      <c r="C946" s="447" t="s">
        <v>262</v>
      </c>
      <c r="D946" s="100">
        <v>100</v>
      </c>
      <c r="E946" s="93" t="s">
        <v>306</v>
      </c>
      <c r="F946" s="156" t="s">
        <v>40</v>
      </c>
      <c r="G946" s="99" t="s">
        <v>40</v>
      </c>
      <c r="H946" s="99">
        <f t="shared" si="45"/>
        <v>6207.4</v>
      </c>
      <c r="I946" s="99">
        <v>0</v>
      </c>
      <c r="J946" s="99">
        <v>6207.4</v>
      </c>
    </row>
    <row r="947" spans="2:10" ht="60" x14ac:dyDescent="0.25">
      <c r="B947" s="790"/>
      <c r="C947" s="447" t="s">
        <v>1128</v>
      </c>
      <c r="D947" s="100">
        <v>100</v>
      </c>
      <c r="E947" s="93" t="s">
        <v>1129</v>
      </c>
      <c r="F947" s="156" t="s">
        <v>40</v>
      </c>
      <c r="G947" s="99" t="s">
        <v>40</v>
      </c>
      <c r="H947" s="99">
        <f t="shared" si="45"/>
        <v>7695.1</v>
      </c>
      <c r="I947" s="99">
        <v>0</v>
      </c>
      <c r="J947" s="99">
        <v>7695.1</v>
      </c>
    </row>
    <row r="948" spans="2:10" ht="45" x14ac:dyDescent="0.25">
      <c r="B948" s="790"/>
      <c r="C948" s="447" t="s">
        <v>263</v>
      </c>
      <c r="D948" s="100">
        <v>100</v>
      </c>
      <c r="E948" s="93" t="s">
        <v>306</v>
      </c>
      <c r="F948" s="156" t="s">
        <v>40</v>
      </c>
      <c r="G948" s="99" t="s">
        <v>40</v>
      </c>
      <c r="H948" s="99">
        <f t="shared" si="45"/>
        <v>9840</v>
      </c>
      <c r="I948" s="99">
        <v>0</v>
      </c>
      <c r="J948" s="99">
        <v>9840</v>
      </c>
    </row>
    <row r="949" spans="2:10" ht="45" x14ac:dyDescent="0.25">
      <c r="B949" s="790"/>
      <c r="C949" s="447" t="s">
        <v>264</v>
      </c>
      <c r="D949" s="100">
        <v>100</v>
      </c>
      <c r="E949" s="93" t="s">
        <v>306</v>
      </c>
      <c r="F949" s="208" t="s">
        <v>40</v>
      </c>
      <c r="G949" s="209" t="s">
        <v>40</v>
      </c>
      <c r="H949" s="99">
        <f t="shared" si="45"/>
        <v>9762</v>
      </c>
      <c r="I949" s="99">
        <v>0</v>
      </c>
      <c r="J949" s="99">
        <v>9762</v>
      </c>
    </row>
    <row r="950" spans="2:10" ht="45" x14ac:dyDescent="0.25">
      <c r="B950" s="790"/>
      <c r="C950" s="447" t="s">
        <v>265</v>
      </c>
      <c r="D950" s="100">
        <v>100</v>
      </c>
      <c r="E950" s="93" t="s">
        <v>306</v>
      </c>
      <c r="F950" s="208" t="s">
        <v>40</v>
      </c>
      <c r="G950" s="209" t="s">
        <v>40</v>
      </c>
      <c r="H950" s="99">
        <f t="shared" si="45"/>
        <v>1975</v>
      </c>
      <c r="I950" s="99">
        <v>0</v>
      </c>
      <c r="J950" s="99">
        <v>1975</v>
      </c>
    </row>
    <row r="951" spans="2:10" ht="60" x14ac:dyDescent="0.25">
      <c r="B951" s="790"/>
      <c r="C951" s="447" t="s">
        <v>266</v>
      </c>
      <c r="D951" s="100">
        <v>100</v>
      </c>
      <c r="E951" s="93" t="s">
        <v>92</v>
      </c>
      <c r="F951" s="208" t="s">
        <v>40</v>
      </c>
      <c r="G951" s="209" t="s">
        <v>40</v>
      </c>
      <c r="H951" s="99">
        <f t="shared" si="45"/>
        <v>2792</v>
      </c>
      <c r="I951" s="99">
        <v>0</v>
      </c>
      <c r="J951" s="99">
        <v>2792</v>
      </c>
    </row>
    <row r="952" spans="2:10" ht="30" x14ac:dyDescent="0.25">
      <c r="B952" s="790"/>
      <c r="C952" s="451" t="s">
        <v>267</v>
      </c>
      <c r="D952" s="100">
        <v>100</v>
      </c>
      <c r="E952" s="93" t="s">
        <v>92</v>
      </c>
      <c r="F952" s="156" t="s">
        <v>40</v>
      </c>
      <c r="G952" s="99" t="s">
        <v>40</v>
      </c>
      <c r="H952" s="99">
        <f t="shared" si="45"/>
        <v>2677</v>
      </c>
      <c r="I952" s="99">
        <v>0</v>
      </c>
      <c r="J952" s="99">
        <v>2677</v>
      </c>
    </row>
    <row r="953" spans="2:10" ht="75" x14ac:dyDescent="0.25">
      <c r="B953" s="790"/>
      <c r="C953" s="451" t="s">
        <v>268</v>
      </c>
      <c r="D953" s="100">
        <v>100</v>
      </c>
      <c r="E953" s="93" t="s">
        <v>92</v>
      </c>
      <c r="F953" s="156" t="s">
        <v>40</v>
      </c>
      <c r="G953" s="99" t="s">
        <v>40</v>
      </c>
      <c r="H953" s="99">
        <f t="shared" si="45"/>
        <v>19911.5</v>
      </c>
      <c r="I953" s="108">
        <v>0</v>
      </c>
      <c r="J953" s="113">
        <v>19911.5</v>
      </c>
    </row>
    <row r="954" spans="2:10" ht="30" x14ac:dyDescent="0.25">
      <c r="B954" s="790"/>
      <c r="C954" s="451" t="s">
        <v>123</v>
      </c>
      <c r="D954" s="100">
        <v>100</v>
      </c>
      <c r="E954" s="93" t="s">
        <v>92</v>
      </c>
      <c r="F954" s="156" t="s">
        <v>40</v>
      </c>
      <c r="G954" s="99" t="s">
        <v>40</v>
      </c>
      <c r="H954" s="99">
        <f t="shared" si="45"/>
        <v>32597.4</v>
      </c>
      <c r="I954" s="113">
        <v>100</v>
      </c>
      <c r="J954" s="113">
        <v>32497.4</v>
      </c>
    </row>
    <row r="955" spans="2:10" ht="30" x14ac:dyDescent="0.25">
      <c r="B955" s="791"/>
      <c r="C955" s="451" t="s">
        <v>489</v>
      </c>
      <c r="D955" s="100">
        <v>100</v>
      </c>
      <c r="E955" s="93" t="s">
        <v>92</v>
      </c>
      <c r="F955" s="203" t="s">
        <v>40</v>
      </c>
      <c r="G955" s="99" t="s">
        <v>40</v>
      </c>
      <c r="H955" s="99">
        <f t="shared" si="45"/>
        <v>8083.5</v>
      </c>
      <c r="I955" s="108">
        <v>0</v>
      </c>
      <c r="J955" s="108">
        <v>8083.5</v>
      </c>
    </row>
    <row r="956" spans="2:10" ht="15.75" x14ac:dyDescent="0.25">
      <c r="B956" s="106"/>
      <c r="C956" s="442"/>
      <c r="D956" s="105"/>
      <c r="E956" s="105"/>
      <c r="F956" s="1"/>
      <c r="G956" s="1"/>
      <c r="H956" s="491">
        <f>H920+H922+H924</f>
        <v>2200</v>
      </c>
      <c r="I956" s="1"/>
      <c r="J956" s="1"/>
    </row>
    <row r="958" spans="2:10" x14ac:dyDescent="0.25">
      <c r="C958" s="443" t="s">
        <v>1407</v>
      </c>
      <c r="H958" s="492">
        <f>H956+H835+H760+H638+H592+H547+H426+H407+J381+J340+J307+J271</f>
        <v>1546486.3280000002</v>
      </c>
    </row>
    <row r="959" spans="2:10" x14ac:dyDescent="0.25">
      <c r="C959" s="443" t="s">
        <v>1406</v>
      </c>
    </row>
  </sheetData>
  <mergeCells count="66">
    <mergeCell ref="B2:J2"/>
    <mergeCell ref="C3:H3"/>
    <mergeCell ref="B4:B7"/>
    <mergeCell ref="C4:C7"/>
    <mergeCell ref="D4:D7"/>
    <mergeCell ref="E4:E7"/>
    <mergeCell ref="F4:G6"/>
    <mergeCell ref="H4:J4"/>
    <mergeCell ref="H5:H7"/>
    <mergeCell ref="I5:J5"/>
    <mergeCell ref="I6:I7"/>
    <mergeCell ref="J6:J7"/>
    <mergeCell ref="B10:B270"/>
    <mergeCell ref="D11:D13"/>
    <mergeCell ref="E11:E13"/>
    <mergeCell ref="D14:D17"/>
    <mergeCell ref="B500:B522"/>
    <mergeCell ref="B273:B305"/>
    <mergeCell ref="B308:B341"/>
    <mergeCell ref="C308:C309"/>
    <mergeCell ref="C314:C317"/>
    <mergeCell ref="B342:B380"/>
    <mergeCell ref="C342:C343"/>
    <mergeCell ref="C347:C348"/>
    <mergeCell ref="B383:B407"/>
    <mergeCell ref="B408:B425"/>
    <mergeCell ref="B428:B442"/>
    <mergeCell ref="B443:B459"/>
    <mergeCell ref="B461:B497"/>
    <mergeCell ref="B524:B546"/>
    <mergeCell ref="B549:B591"/>
    <mergeCell ref="D579:D582"/>
    <mergeCell ref="E579:E582"/>
    <mergeCell ref="D583:D585"/>
    <mergeCell ref="E583:E585"/>
    <mergeCell ref="F583:J583"/>
    <mergeCell ref="D588:D591"/>
    <mergeCell ref="E588:E591"/>
    <mergeCell ref="F588:J588"/>
    <mergeCell ref="B594:B637"/>
    <mergeCell ref="C597:C598"/>
    <mergeCell ref="D597:D598"/>
    <mergeCell ref="E597:E598"/>
    <mergeCell ref="H597:H598"/>
    <mergeCell ref="I597:I598"/>
    <mergeCell ref="B776:B798"/>
    <mergeCell ref="J597:J598"/>
    <mergeCell ref="C603:C605"/>
    <mergeCell ref="D603:D605"/>
    <mergeCell ref="E603:E605"/>
    <mergeCell ref="H603:H605"/>
    <mergeCell ref="I603:I605"/>
    <mergeCell ref="J603:J605"/>
    <mergeCell ref="B640:B676"/>
    <mergeCell ref="B678:B707"/>
    <mergeCell ref="B709:B761"/>
    <mergeCell ref="B762:B767"/>
    <mergeCell ref="B769:B774"/>
    <mergeCell ref="D921:J921"/>
    <mergeCell ref="D923:J923"/>
    <mergeCell ref="B800:B834"/>
    <mergeCell ref="B839:B862"/>
    <mergeCell ref="B864:B875"/>
    <mergeCell ref="B877:B891"/>
    <mergeCell ref="B893:B919"/>
    <mergeCell ref="B920:B95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Реестр</vt:lpstr>
      <vt:lpstr>Показатели</vt:lpstr>
      <vt:lpstr>Мониторинг_слайд</vt:lpstr>
      <vt:lpstr>Реестр!Область_печати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2020-03-04T15:18:10Z</dcterms:modified>
</cp:coreProperties>
</file>